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flowstateundsumse-my.sharepoint.com/personal/support_sumse_ch/Documents/Quant_Diagnostics/"/>
    </mc:Choice>
  </mc:AlternateContent>
  <xr:revisionPtr revIDLastSave="1173" documentId="11_AD4DB114E441178AC67DF4534617FFC0693EDF11" xr6:coauthVersionLast="47" xr6:coauthVersionMax="47" xr10:uidLastSave="{79D301E2-6814-4EE3-BCA5-3FE449CC6B67}"/>
  <workbookProtection workbookAlgorithmName="SHA-512" workbookHashValue="4yQhUAMI8hs6lJMN4bshESSfM+BDFnIZRTPJac+nAM+po0sBf+YHYwnk1LF0QmcdR1kDfR7yr4gVtbf/sgHekQ==" workbookSaltValue="/0fH61WxUMswKI0IXacWZQ==" workbookSpinCount="100000" lockStructure="1"/>
  <bookViews>
    <workbookView xWindow="-120" yWindow="-120" windowWidth="38640" windowHeight="21120" firstSheet="2" activeTab="2" xr2:uid="{00000000-000D-0000-FFFF-FFFF00000000}"/>
  </bookViews>
  <sheets>
    <sheet name="Preisliste Extern" sheetId="2" state="hidden" r:id="rId1"/>
    <sheet name="Excel_Preisliste" sheetId="3" state="hidden" r:id="rId2"/>
    <sheet name="Vertra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6" i="4" l="1"/>
  <c r="G365" i="4"/>
  <c r="G364" i="4"/>
  <c r="G338" i="4"/>
  <c r="G337" i="4"/>
  <c r="G336" i="4"/>
  <c r="G335" i="4"/>
  <c r="A341" i="4" s="1"/>
  <c r="D387" i="4" s="1"/>
  <c r="G306" i="4"/>
  <c r="G305" i="4"/>
  <c r="G304" i="4"/>
  <c r="G303" i="4"/>
  <c r="G302" i="4"/>
  <c r="G301" i="4"/>
  <c r="G283" i="4"/>
  <c r="G282" i="4"/>
  <c r="G281" i="4"/>
  <c r="G280" i="4"/>
  <c r="G279" i="4"/>
  <c r="G278" i="4"/>
  <c r="G277" i="4"/>
  <c r="G276" i="4"/>
  <c r="G275" i="4"/>
  <c r="G274" i="4"/>
  <c r="G273" i="4"/>
  <c r="G272" i="4"/>
  <c r="G271" i="4"/>
  <c r="G256" i="4"/>
  <c r="G255" i="4"/>
  <c r="G254" i="4"/>
  <c r="G253" i="4"/>
  <c r="G252" i="4"/>
  <c r="G234" i="4"/>
  <c r="G233" i="4"/>
  <c r="G232" i="4"/>
  <c r="G231" i="4"/>
  <c r="G230" i="4"/>
  <c r="G229" i="4"/>
  <c r="G228" i="4"/>
  <c r="G227" i="4"/>
  <c r="G226" i="4"/>
  <c r="G225" i="4"/>
  <c r="G224" i="4"/>
  <c r="G223" i="4"/>
  <c r="G211" i="4"/>
  <c r="G210" i="4"/>
  <c r="G209" i="4"/>
  <c r="G208" i="4"/>
  <c r="G207" i="4"/>
  <c r="G206" i="4"/>
  <c r="G205" i="4"/>
  <c r="G204" i="4"/>
  <c r="G203" i="4"/>
  <c r="G202" i="4"/>
  <c r="G201" i="4"/>
  <c r="G200" i="4"/>
  <c r="G199" i="4"/>
  <c r="G198" i="4"/>
  <c r="G197" i="4"/>
  <c r="G196" i="4"/>
  <c r="G195" i="4"/>
  <c r="G194" i="4"/>
  <c r="G193" i="4"/>
  <c r="G192" i="4"/>
  <c r="G191" i="4"/>
  <c r="G190" i="4"/>
  <c r="G189" i="4"/>
  <c r="G188" i="4"/>
  <c r="G162" i="4"/>
  <c r="G161" i="4"/>
  <c r="G160" i="4"/>
  <c r="G159" i="4"/>
  <c r="G158" i="4"/>
  <c r="G157" i="4"/>
  <c r="G156" i="4"/>
  <c r="G128" i="4"/>
  <c r="G127" i="4"/>
  <c r="G126" i="4"/>
  <c r="G125" i="4"/>
  <c r="G124" i="4"/>
  <c r="G123" i="4"/>
  <c r="G122" i="4"/>
  <c r="G121" i="4"/>
  <c r="G120" i="4"/>
  <c r="G119" i="4"/>
  <c r="G118" i="4"/>
  <c r="G117" i="4"/>
  <c r="G116" i="4"/>
  <c r="G115" i="4"/>
  <c r="G114" i="4"/>
  <c r="G113" i="4"/>
  <c r="G112" i="4"/>
  <c r="G111" i="4"/>
  <c r="G110" i="4"/>
  <c r="G109" i="4"/>
  <c r="G108" i="4"/>
  <c r="G107" i="4"/>
  <c r="G106" i="4"/>
  <c r="G105" i="4"/>
  <c r="G61" i="4"/>
  <c r="G60" i="4"/>
  <c r="G59" i="4"/>
  <c r="G58" i="4"/>
  <c r="G57" i="4"/>
  <c r="G56" i="4"/>
  <c r="G55" i="4"/>
  <c r="G54" i="4"/>
  <c r="G53" i="4"/>
  <c r="G52" i="4"/>
  <c r="G51" i="4"/>
  <c r="G50" i="4"/>
  <c r="G49" i="4"/>
  <c r="G48" i="4"/>
  <c r="G47" i="4"/>
  <c r="G46" i="4"/>
  <c r="G45" i="4"/>
  <c r="G44" i="4"/>
  <c r="G43" i="4"/>
  <c r="A64" i="4" s="1"/>
  <c r="G42" i="4"/>
  <c r="G364" i="3"/>
  <c r="G363" i="3"/>
  <c r="G362" i="3"/>
  <c r="A367" i="3" s="1"/>
  <c r="D386" i="3" s="1"/>
  <c r="G336" i="3"/>
  <c r="G335" i="3"/>
  <c r="G334" i="3"/>
  <c r="G333" i="3"/>
  <c r="A339" i="3" s="1"/>
  <c r="D385" i="3" s="1"/>
  <c r="G304" i="3"/>
  <c r="G303" i="3"/>
  <c r="G302" i="3"/>
  <c r="G301" i="3"/>
  <c r="G300" i="3"/>
  <c r="G299" i="3"/>
  <c r="G281" i="3"/>
  <c r="G280" i="3"/>
  <c r="G279" i="3"/>
  <c r="G278" i="3"/>
  <c r="G277" i="3"/>
  <c r="G276" i="3"/>
  <c r="G275" i="3"/>
  <c r="G274" i="3"/>
  <c r="G273" i="3"/>
  <c r="G272" i="3"/>
  <c r="G271" i="3"/>
  <c r="G270" i="3"/>
  <c r="G269" i="3"/>
  <c r="G254" i="3"/>
  <c r="G253" i="3"/>
  <c r="G252" i="3"/>
  <c r="G251" i="3"/>
  <c r="G250" i="3"/>
  <c r="G232" i="3"/>
  <c r="G231" i="3"/>
  <c r="G230" i="3"/>
  <c r="G229" i="3"/>
  <c r="G228" i="3"/>
  <c r="G227" i="3"/>
  <c r="G226" i="3"/>
  <c r="G225" i="3"/>
  <c r="G224" i="3"/>
  <c r="G223" i="3"/>
  <c r="G222" i="3"/>
  <c r="G221" i="3"/>
  <c r="G209" i="3"/>
  <c r="G208" i="3"/>
  <c r="G207" i="3"/>
  <c r="G206" i="3"/>
  <c r="G205" i="3"/>
  <c r="G204" i="3"/>
  <c r="G203" i="3"/>
  <c r="G202" i="3"/>
  <c r="G201" i="3"/>
  <c r="G200" i="3"/>
  <c r="G199" i="3"/>
  <c r="G198" i="3"/>
  <c r="G197" i="3"/>
  <c r="G196" i="3"/>
  <c r="G195" i="3"/>
  <c r="G194" i="3"/>
  <c r="G193" i="3"/>
  <c r="G192" i="3"/>
  <c r="G191" i="3"/>
  <c r="G190" i="3"/>
  <c r="G189" i="3"/>
  <c r="G188" i="3"/>
  <c r="G187" i="3"/>
  <c r="G186" i="3"/>
  <c r="G162" i="3"/>
  <c r="G161" i="3"/>
  <c r="G160" i="3"/>
  <c r="G159" i="3"/>
  <c r="G158" i="3"/>
  <c r="G157" i="3"/>
  <c r="G156" i="3"/>
  <c r="G125" i="3"/>
  <c r="G126" i="3"/>
  <c r="G127" i="3"/>
  <c r="G128" i="3"/>
  <c r="G124" i="3"/>
  <c r="G123" i="3"/>
  <c r="G122" i="3"/>
  <c r="G121" i="3"/>
  <c r="G120" i="3"/>
  <c r="G119" i="3"/>
  <c r="G118" i="3"/>
  <c r="G117" i="3"/>
  <c r="G116" i="3"/>
  <c r="G115" i="3"/>
  <c r="G114" i="3"/>
  <c r="G113" i="3"/>
  <c r="G112" i="3"/>
  <c r="G111" i="3"/>
  <c r="G110" i="3"/>
  <c r="G109" i="3"/>
  <c r="G108" i="3"/>
  <c r="G107" i="3"/>
  <c r="G106" i="3"/>
  <c r="G105" i="3"/>
  <c r="G43" i="3"/>
  <c r="G44" i="3"/>
  <c r="G45" i="3"/>
  <c r="G46" i="3"/>
  <c r="G47" i="3"/>
  <c r="G48" i="3"/>
  <c r="G49" i="3"/>
  <c r="G50" i="3"/>
  <c r="G51" i="3"/>
  <c r="G52" i="3"/>
  <c r="G53" i="3"/>
  <c r="G54" i="3"/>
  <c r="G55" i="3"/>
  <c r="G56" i="3"/>
  <c r="G57" i="3"/>
  <c r="G58" i="3"/>
  <c r="G59" i="3"/>
  <c r="G60" i="3"/>
  <c r="G61" i="3"/>
  <c r="G42" i="3"/>
  <c r="A259" i="4" l="1"/>
  <c r="D384" i="4" s="1"/>
  <c r="A309" i="4"/>
  <c r="D386" i="4" s="1"/>
  <c r="A286" i="4"/>
  <c r="D385" i="4" s="1"/>
  <c r="A131" i="4"/>
  <c r="D380" i="4" s="1"/>
  <c r="A165" i="4"/>
  <c r="D381" i="4" s="1"/>
  <c r="A214" i="4"/>
  <c r="D382" i="4" s="1"/>
  <c r="A237" i="4"/>
  <c r="D383" i="4" s="1"/>
  <c r="A369" i="4"/>
  <c r="D388" i="4" s="1"/>
  <c r="D379" i="4"/>
  <c r="A100" i="4"/>
  <c r="A257" i="3"/>
  <c r="D382" i="3" s="1"/>
  <c r="A307" i="3"/>
  <c r="D384" i="3" s="1"/>
  <c r="A235" i="3"/>
  <c r="D381" i="3" s="1"/>
  <c r="A284" i="3"/>
  <c r="D383" i="3" s="1"/>
  <c r="A212" i="3"/>
  <c r="D380" i="3" s="1"/>
  <c r="A165" i="3"/>
  <c r="D379" i="3" s="1"/>
  <c r="A64" i="3"/>
  <c r="A131" i="3"/>
  <c r="A390" i="4" l="1"/>
  <c r="A405" i="4"/>
  <c r="A410" i="4" s="1"/>
  <c r="A183" i="4"/>
  <c r="A218" i="4"/>
  <c r="A243" i="4"/>
  <c r="A266" i="4"/>
  <c r="A330" i="4"/>
  <c r="A359" i="4"/>
  <c r="A373" i="4"/>
  <c r="A296" i="4"/>
  <c r="A151" i="4"/>
  <c r="A100" i="3"/>
  <c r="D377" i="3"/>
  <c r="D378" i="3"/>
  <c r="A376" i="4" l="1"/>
  <c r="A388" i="3"/>
  <c r="A357" i="3"/>
  <c r="A371" i="3"/>
  <c r="A328" i="3"/>
  <c r="A294" i="3"/>
  <c r="A264" i="3"/>
  <c r="A241" i="3"/>
  <c r="A405" i="3"/>
  <c r="A410" i="3" s="1"/>
  <c r="A216" i="3"/>
  <c r="A181" i="3"/>
  <c r="A151" i="3"/>
  <c r="A374" i="3" l="1"/>
</calcChain>
</file>

<file path=xl/sharedStrings.xml><?xml version="1.0" encoding="utf-8"?>
<sst xmlns="http://schemas.openxmlformats.org/spreadsheetml/2006/main" count="1613" uniqueCount="341">
  <si>
    <t>System</t>
  </si>
  <si>
    <t>Gruppe</t>
  </si>
  <si>
    <t>Parameter</t>
  </si>
  <si>
    <t>Text</t>
  </si>
  <si>
    <t>Preis Intern</t>
  </si>
  <si>
    <t>Herzkreislaufsystem</t>
  </si>
  <si>
    <t>Blutbild</t>
  </si>
  <si>
    <t>Kleines Blutbild</t>
  </si>
  <si>
    <t>Übersicht von Erythrozyten (Hämoglobin, Hämatokrit, MCV, MCH, MCHC), Leukozyten und Thrombozyten</t>
  </si>
  <si>
    <t>Grosses Blutbild</t>
  </si>
  <si>
    <t>Kleines Blutbild + Differenzierung der Leukozyten</t>
  </si>
  <si>
    <t>Lipide</t>
  </si>
  <si>
    <t>Cholesterin Paneel</t>
  </si>
  <si>
    <t>Übersicht von Total Cholesterin, LDL-C, Triglyceride und HDL-C</t>
  </si>
  <si>
    <t>Lipoprint</t>
  </si>
  <si>
    <t>Cholesterin Screening inkl. Cholesterin Subklassen</t>
  </si>
  <si>
    <t>Ox. LDL</t>
  </si>
  <si>
    <t>Lipidperoxidation</t>
  </si>
  <si>
    <t>Lipoprotein A</t>
  </si>
  <si>
    <t>Entzündungen</t>
  </si>
  <si>
    <t>hs CRP</t>
  </si>
  <si>
    <t>LpPLA2</t>
  </si>
  <si>
    <t>Fibrinogen</t>
  </si>
  <si>
    <t>Herzfunktion</t>
  </si>
  <si>
    <t>Herz-Basisprofil</t>
  </si>
  <si>
    <t>Kleines Blutbild, CK, CKMB, GOT, LDH, hsCRP</t>
  </si>
  <si>
    <t>NT-pro-BNF</t>
  </si>
  <si>
    <t>Gefässfunktion</t>
  </si>
  <si>
    <t>Homocystein</t>
  </si>
  <si>
    <t>ADMA</t>
  </si>
  <si>
    <t>Anämie</t>
  </si>
  <si>
    <t>Transferrinsättigung</t>
  </si>
  <si>
    <t>Serumeisen, Transferrin</t>
  </si>
  <si>
    <t>Ferritin</t>
  </si>
  <si>
    <t>Eisen-Standard</t>
  </si>
  <si>
    <t>Kleines Blutbild, Eisen (Serum), Transferrin, Transferrinsättigung</t>
  </si>
  <si>
    <t>Eisen-Speicher</t>
  </si>
  <si>
    <t>Eisen Standard Panel, hsCRP, lösl. Transferrinrezeptor, Ferritin, Eisenindex</t>
  </si>
  <si>
    <t>Eisen-Anämie</t>
  </si>
  <si>
    <t>Eisen Standard Panel, Ferritin, Eisen (Vollblut), Cupfer (Serum), hsCRP, Vit. B6, Vit. B9, Vit. B12</t>
  </si>
  <si>
    <t>Eisen-Entzündung/Tumor</t>
  </si>
  <si>
    <t>Eisen Standard Panel, Ferritin, Eisen (Vollblut), hsCRP, Folsäure vit. B9</t>
  </si>
  <si>
    <t>Immunsystem</t>
  </si>
  <si>
    <t>Immunzellen</t>
  </si>
  <si>
    <t>Zellulärer Immunstatus</t>
  </si>
  <si>
    <t>Lymphozyten Differenzierung</t>
  </si>
  <si>
    <t>Monitoring unspezifische Immunabwehr</t>
  </si>
  <si>
    <t>durch Monozyten und natürliche Killerzellen</t>
  </si>
  <si>
    <t>Entzündung</t>
  </si>
  <si>
    <t>25-OH-Vitamin D3</t>
  </si>
  <si>
    <t>Leaky Gut</t>
  </si>
  <si>
    <t>Zonulin, Histamin</t>
  </si>
  <si>
    <t>Allergien</t>
  </si>
  <si>
    <t>IgE - Nahrungsmittel-Allergienscreen</t>
  </si>
  <si>
    <t>Erfasst die wichtigsten 55 Nahrungsmittelallergene (46 Einzelallergene und 2 Allergenpools)</t>
  </si>
  <si>
    <t>Unverträglichkeiten</t>
  </si>
  <si>
    <t>Bakterielle Spaltungsaktivität von Fruktose und Sorbit im Stuhl</t>
  </si>
  <si>
    <t>Häufig erhöht bei Unverträglichkeit)</t>
  </si>
  <si>
    <t>Gliadin- und Transglutaminase-AK (TG2) im Stuhl</t>
  </si>
  <si>
    <t>Gliadin- und Transglutaminase-AK (TG2) im Serum</t>
  </si>
  <si>
    <t>Anti-WGA-IgG</t>
  </si>
  <si>
    <t>Weizenkeimagglutinin</t>
  </si>
  <si>
    <t>Zytokine</t>
  </si>
  <si>
    <t>Entzündungsprofil</t>
  </si>
  <si>
    <t>IL-1b, IL-6, IL-10, TNF-a, CRP</t>
  </si>
  <si>
    <t>IL-1B</t>
  </si>
  <si>
    <t>IL-6</t>
  </si>
  <si>
    <t>IL-10</t>
  </si>
  <si>
    <t>TNF-a</t>
  </si>
  <si>
    <t>TNF-a-Hemmtest</t>
  </si>
  <si>
    <t>TNF-a-Hemmstoffe</t>
  </si>
  <si>
    <t xml:space="preserve">| a-Liponsäure | Bromelain | Coenzym Q10 | Curcumin | Glutathion reduziert | Omega 3 | Quercetin | Resveratrol | Tocopherol | Vitamin C | Vitamin D </t>
  </si>
  <si>
    <t>Immunglobuline</t>
  </si>
  <si>
    <t>IgG 1-3 Nahrungsmittelscreen</t>
  </si>
  <si>
    <t>Erfasst die 69 wichtigsten Nahrungsmittelallergene</t>
  </si>
  <si>
    <t>IgG 1-3 Kompaktscreen</t>
  </si>
  <si>
    <t>96 Einzelallergene mit Erklärung zum Befund, und Therapieempfehlung</t>
  </si>
  <si>
    <t>IgG 1-3 Omniscreen</t>
  </si>
  <si>
    <t>Erfasst 218 Allergene mit Befunderläuterungen, Therapieempfehlungen und individuellen Rezepten</t>
  </si>
  <si>
    <t>Hormonsystem</t>
  </si>
  <si>
    <t>Schilddrüse</t>
  </si>
  <si>
    <t>TSH</t>
  </si>
  <si>
    <t>Schilddrüse Basisprofil</t>
  </si>
  <si>
    <t>TSH, fT3, fT4</t>
  </si>
  <si>
    <t>Reverse T3</t>
  </si>
  <si>
    <t>Hypophysäre-, Geschlechts- &amp; Stresshormone</t>
  </si>
  <si>
    <t>Bioverfügbares Testosteron</t>
  </si>
  <si>
    <t>Testosteron ges., SHBG, Albumin, Testosteron frei</t>
  </si>
  <si>
    <t>Dihydrotestosteron</t>
  </si>
  <si>
    <t>Einzelhormone Klasse 1 Preis gilt pro Stk.</t>
  </si>
  <si>
    <t>| Prolaktin | Östradiol (E2) | Östron | Progresteron | Testosteron gesamt | Testosteron frei | Androstendion | DHEA-S im Serum |</t>
  </si>
  <si>
    <t>Einzelhormone Klasse 2 Preis gilt pro Stk.</t>
  </si>
  <si>
    <t>| LH | FSH | SHBG | Somatomedin C IgF1 | Cortisol im Serum |</t>
  </si>
  <si>
    <t>Stoffwechsel</t>
  </si>
  <si>
    <t>Vitamine</t>
  </si>
  <si>
    <t>Vitamine Klasse 1, Preis gilt pro Stk.</t>
  </si>
  <si>
    <t>| Vitamin A | B-Carotin | Folsäure Speicherstatus (B9) | Vitamin B12 | Holotranscolamin (B12) | Vitamin C | Vitamin E | Biotin (Vitamin H) |</t>
  </si>
  <si>
    <t>Vitamine Klasse 2, Preis gilt pro Stk.</t>
  </si>
  <si>
    <t>| Vitamin B1 | Vitamin B2 | Vitamin B3 | Vitamin B5 | Vitamin B6 | Vitamin K1/K2 | Coenzym Q10 | Coenzym Q10 Lipidkorrigiert | 25-OH-Vitamin D3 | Freies 25-(OH)-Vitamin D |</t>
  </si>
  <si>
    <t>Vitamin-D-Ratio</t>
  </si>
  <si>
    <t>Vit. D3 1,25 OH + 25-OH + Ratio</t>
  </si>
  <si>
    <t>Mineralstoffe</t>
  </si>
  <si>
    <t>Vollblutmineralanalyse mini</t>
  </si>
  <si>
    <t>Natrium, Kalium, Calcium, Magnesium, Eisen, Zink, Kupfer, Selen</t>
  </si>
  <si>
    <t>Vollblutmineralanalyse Midi</t>
  </si>
  <si>
    <t>Natrium, Kalium, Calcium, Magnesium, Eisen, Zink, Kupfer, Chrom, Mangan, Selen, Blei, Cadmium, Phosphor, Molybdän, Nickel, Quecksilber</t>
  </si>
  <si>
    <t>Vollblutmineralanalyse Large</t>
  </si>
  <si>
    <t>Natrium, Kalium, Calcium, Magnesium, Molybdän, Eisen, Zink, Kupfer, Selen, Chrom, Mangan, Phosphor, Bor, Blei, Cadmium, Nickel, Quecksilber, Aluminium, Arsen, Jod, Cobalt, Vanadium, Zinn, Thallium</t>
  </si>
  <si>
    <t>Vollblutmineralanalyse  Ultra</t>
  </si>
  <si>
    <t>Natrium, Kalium, Calcium, Magnesium, Molybdän, Eisen, Zink, Kupfer, Selen, Chrom, Mangan, Phosphor, Bor, Blei, Cadmium, Nickel, Quecksilber, Aluminium, Arsen, Jod, Cobalt, Vanadium, Zinn, Thallium, Bismut, Beryllium, Gallium, Strontium, Zirkonium, Silber, Palladium, Indium, Cäsium, Barium, Cer, Gadolinium, Wolfram, Iridium, Uran, Gold, Platin</t>
  </si>
  <si>
    <t>Intrazelluläre Mineralstoffe</t>
  </si>
  <si>
    <t>Erfasst Zin, Selen, Magnesium, Mangan, u. Kalium in gewaschenen Erythrozyten. Vorteilhaft bei verminderter Zellzahl (Anämie)</t>
  </si>
  <si>
    <t>Einzelparameter Mineralstoffe pro Stk.</t>
  </si>
  <si>
    <t>| Zink im Vollblut | Selen im Vollblut | Chrom-III im Serum | Bor im Serum | Lithium im Vollblut |</t>
  </si>
  <si>
    <t>Fettsäuren</t>
  </si>
  <si>
    <t>Fettsäurenstatus im Vollblut</t>
  </si>
  <si>
    <t>Gesamtüberblick über die Verteilung der Fettsäuren</t>
  </si>
  <si>
    <t>Fettsäurenstatus im Serum</t>
  </si>
  <si>
    <t>gesättigte/ungesättigte FS, Omega-3/Omega-6-FS. Ermöglich u.a. Rückschlüsse auf ernährungsabhängige Fettsäurenversorgung, kurzfristige Beeinflussung möglich</t>
  </si>
  <si>
    <t>Aminosäuren</t>
  </si>
  <si>
    <t>Aminosäurenstatus</t>
  </si>
  <si>
    <t>30 Aminosäuren</t>
  </si>
  <si>
    <t>Fettstoffwechsel</t>
  </si>
  <si>
    <t>L-Carnitin</t>
  </si>
  <si>
    <t>frei/gesamt</t>
  </si>
  <si>
    <t>Leptin</t>
  </si>
  <si>
    <t>Adiponectin</t>
  </si>
  <si>
    <t>Zuckerstoffwechsel</t>
  </si>
  <si>
    <t>Diabetes Screening</t>
  </si>
  <si>
    <t>BZ, HbA1c</t>
  </si>
  <si>
    <t>HOMA-Index</t>
  </si>
  <si>
    <t>Insulin, BZ, Insulinresistenz</t>
  </si>
  <si>
    <t>Intaktes Proinsulin</t>
  </si>
  <si>
    <t>Harnsäure</t>
  </si>
  <si>
    <t>Mitochondrien</t>
  </si>
  <si>
    <t>Coenzym Q10</t>
  </si>
  <si>
    <t>Coenzym Q10 Lipidkorrigiert</t>
  </si>
  <si>
    <t>LDH und LDH-Isoenzyme</t>
  </si>
  <si>
    <t>Lactat / Pyruvat Ratio</t>
  </si>
  <si>
    <t>In Ruhe liegend</t>
  </si>
  <si>
    <t>Verdauungssystem</t>
  </si>
  <si>
    <t>Darm</t>
  </si>
  <si>
    <t>Basisprofil Darm</t>
  </si>
  <si>
    <t>Florastatus, Verdauungsrückstände, pElastase, Gallensäuren, a-1-Antitrypsin, Calprotectin, slgA</t>
  </si>
  <si>
    <t>Basisprofil Darm Plus</t>
  </si>
  <si>
    <t>Basisprofil Darm + F.prausnitzii und Akkermansia Muciniphila</t>
  </si>
  <si>
    <t>Enzyme</t>
  </si>
  <si>
    <t>Amylase, Lipase</t>
  </si>
  <si>
    <t>Mikrobiom</t>
  </si>
  <si>
    <t>Mikrobiom Mini</t>
  </si>
  <si>
    <t>Bakteriom + Mykobiom</t>
  </si>
  <si>
    <t>Mikrobiom Midi</t>
  </si>
  <si>
    <t>Bakteriom + Mykobiom + Parasiten</t>
  </si>
  <si>
    <t>Mikrobiom Maxi</t>
  </si>
  <si>
    <t>Bakteriom + Mykobiom + Parasiten + Würmer + Mikrosporidien</t>
  </si>
  <si>
    <t>Mikrobiom Ultra</t>
  </si>
  <si>
    <t>Grosses Bakteriom + Mykobiom + Parasiten + Würmer + Mikrosporidien</t>
  </si>
  <si>
    <t>Darmbarriere</t>
  </si>
  <si>
    <t>Mikrobiologischer Florastatus</t>
  </si>
  <si>
    <t>Nachweis über Anzucht von aeroben und anaroben Bakterien und Hefen</t>
  </si>
  <si>
    <t>Mikrobiologischer Florastatus Plus</t>
  </si>
  <si>
    <t>Mikrobiologischer Florastatus + F.prausnitzii und Akkermansia Muciniphila</t>
  </si>
  <si>
    <t>Unverträglichkeiten &amp; Rückstände</t>
  </si>
  <si>
    <t>Verdauungsrückstände</t>
  </si>
  <si>
    <t>Quant. Nachweis  von Fett, Stickstoff, Zucker, Wasser</t>
  </si>
  <si>
    <t>Gliadin- und Transglutaminase-AK (TG2)</t>
  </si>
  <si>
    <t>Im Stuhl</t>
  </si>
  <si>
    <t>Nervensystem</t>
  </si>
  <si>
    <t>Neurotransmitter</t>
  </si>
  <si>
    <t>Neurotransmitter Basis</t>
  </si>
  <si>
    <t>Adrenalin, Noradrenalin, Dopamin, Serotonin</t>
  </si>
  <si>
    <t>Neurotransmitter Plus</t>
  </si>
  <si>
    <t>Adrenalin, Noradrenalin, Dopamin, Serotonin, Glutamat, GABA</t>
  </si>
  <si>
    <t>Neurotransmitter Inhibitorisch</t>
  </si>
  <si>
    <t>Serotonin, GABA</t>
  </si>
  <si>
    <t>Stress</t>
  </si>
  <si>
    <t>Cortisol Tagesprofil (Speichel)</t>
  </si>
  <si>
    <t>Cortisol 8 / 12 / 20 Uhr</t>
  </si>
  <si>
    <t>Schlaf</t>
  </si>
  <si>
    <t>Melatonin Nachtprofil (Speichel)</t>
  </si>
  <si>
    <t>22 / 24 / 2 Uhr</t>
  </si>
  <si>
    <t>Entgiftungssystem</t>
  </si>
  <si>
    <t>Leber</t>
  </si>
  <si>
    <t>Leberprofil Basis</t>
  </si>
  <si>
    <t>Kleines Blutbild, yGT, GPT, GOT, AP, Cholinesterase, Bilirubin gesamt, LDH</t>
  </si>
  <si>
    <t>Cholesterin Panel</t>
  </si>
  <si>
    <t>Übersicht von LDL, TAG und HDL</t>
  </si>
  <si>
    <t>Antioxidantien</t>
  </si>
  <si>
    <t>Profil Oxidative Belastung</t>
  </si>
  <si>
    <t>Antioxidative Kapazität, Lipidperoxidation, 8-OH-Desoxyguanosin</t>
  </si>
  <si>
    <t>Profil Antioxidantien</t>
  </si>
  <si>
    <t>Glutathionperoxidase, Superoxiddismutase, B-Carotin, Vit. E, Se (Vollblut), Zink (Vollblut)</t>
  </si>
  <si>
    <t>Profil Glutathionstoffwechsel</t>
  </si>
  <si>
    <t>GSH und GSSG</t>
  </si>
  <si>
    <t>Glutathion intrazellulär</t>
  </si>
  <si>
    <t>Nieren</t>
  </si>
  <si>
    <t>Cystatin C</t>
  </si>
  <si>
    <t>Kreatinin</t>
  </si>
  <si>
    <t>Harnstoff</t>
  </si>
  <si>
    <t>Schwermetalle</t>
  </si>
  <si>
    <t>Schwermetalle im Urin</t>
  </si>
  <si>
    <t>Ohne Chelat</t>
  </si>
  <si>
    <t>Pestiziden</t>
  </si>
  <si>
    <t>Glyphosat</t>
  </si>
  <si>
    <t>Pestizidenscreening</t>
  </si>
  <si>
    <t>Umweltgifte</t>
  </si>
  <si>
    <t>Entgiftungsprofil</t>
  </si>
  <si>
    <t>GSTT1, GPX, SOD2, GSH, GSSG</t>
  </si>
  <si>
    <t>Bewegungsapparat</t>
  </si>
  <si>
    <t>Körperzusammensetzung</t>
  </si>
  <si>
    <t>Dexa-Scan</t>
  </si>
  <si>
    <t>Ermittelt: Körperfett (%) Fettmasse (kg) Fettfreie Masse Muskelmasse (Lean Mass) Knochenmasse Viszerales Fett (je nach Gerät) Rechts-/Links-Vergleich Arm-, Bein- und Rumpfanalyse</t>
  </si>
  <si>
    <t>Knochenstoffwechsel</t>
  </si>
  <si>
    <t>Crosslinks</t>
  </si>
  <si>
    <t>Knochenspezifisches AP</t>
  </si>
  <si>
    <t>Vitamin K1/K2</t>
  </si>
  <si>
    <t>Parathormon</t>
  </si>
  <si>
    <t>Kraftdiagnostik</t>
  </si>
  <si>
    <t>BIG 5 Total | 1, 3 oder 5 RM</t>
  </si>
  <si>
    <t>| Kreuzheben | Kniebeugen | Bankdrücken | gewichtete/unterstützte Klimmzüge | Schulterstossen stehend |</t>
  </si>
  <si>
    <t>Bodybuilding</t>
  </si>
  <si>
    <t>Bodybuilding Laborcheck</t>
  </si>
  <si>
    <t>| Kleines Blutbild | Basic Leberwerte | Nieren über Cystatin C | hs CRP | Hormone: Testosteron gesamt, Testosteron frei, SHBG, Albumin, LH, Prolaktin, Östradiol (E2), Somatomedin C IgF1</t>
  </si>
  <si>
    <t>Bodybuilding Laborcheck Zusatz 1</t>
  </si>
  <si>
    <t>| Erzänzende Hormone: LH &amp; FSH |</t>
  </si>
  <si>
    <t>Bodybuilding Laborcheck Zusatz 2</t>
  </si>
  <si>
    <t>| Erzänzende Hormone: DHT |</t>
  </si>
  <si>
    <t>Ausdauerdiagnostik</t>
  </si>
  <si>
    <t>Spiroergometrie</t>
  </si>
  <si>
    <t>Zur Bestimmung der Trainingszonen, ventilatorische Schwellen, Fett- &amp; Kohlenhydratoxidation und der Vo2 Max.</t>
  </si>
  <si>
    <t>Laktatstufentest</t>
  </si>
  <si>
    <t>Ruhelaktat Stufentest à 5-9 Stufen inkl. Laktatsenkung nach 10 Minuten.</t>
  </si>
  <si>
    <t>Laktatbildungsrate</t>
  </si>
  <si>
    <t>Vlamax</t>
  </si>
  <si>
    <t>Zur Bestimmung der maximalen Laktatbildungsrate</t>
  </si>
  <si>
    <t>Herzfrequenzvariabilitätsplateau</t>
  </si>
  <si>
    <t>Nur in Kombination mit einer Spiro- oder Laktatmessung möglich.</t>
  </si>
  <si>
    <t>Kundenpersonalien</t>
  </si>
  <si>
    <t>Quantdiagnostics</t>
  </si>
  <si>
    <t>SUMSE BD &amp; Treuhand -
Kevin Yale Seyr</t>
  </si>
  <si>
    <t>Albisstrasse 16</t>
  </si>
  <si>
    <t>8932, Mettmenstetten</t>
  </si>
  <si>
    <t>Name, Vorname:</t>
  </si>
  <si>
    <t>Geburtsdatum:</t>
  </si>
  <si>
    <t>Adresse:</t>
  </si>
  <si>
    <t>PLZ, Ortschaft:</t>
  </si>
  <si>
    <t>Einwilligungserklärung zur Durchführung von Laboranalysen und Datenverarbeitung</t>
  </si>
  <si>
    <t>Mit meiner Unterschrift bestätige ich, dass ich die Dienstleistungen von QuantDiagnostics freiwillig in Anspruch nehme und mit den nachfolgenden Punkten einverstanden bin:</t>
  </si>
  <si>
    <t>Einwilligung zur Probenentnahme</t>
  </si>
  <si>
    <t>Ich bin damit einverstanden, dass zur Durchführung der von mir gewünschten Analysen – je nach Fragestellung – geeignete biologische Proben entnommen oder von mir bereitgestellt werden. Hierzu können insbesondere gehören:
☐ Blutproben
☐ Urinproben
☐ Stuhlproben
☐ Speichelproben
☐ Atemgasanalysen
☐ Weitere für die gewünschte Untersuchung erforderliche Proben
Die Probenentnahme erfolgt ausschliesslich durch entsprechend qualifiziertes Fachpersonal oder durch hierfür geeignete Partner.</t>
  </si>
  <si>
    <t>Partnerlabor</t>
  </si>
  <si>
    <t>Ich bin damit einverstanden, dass die Proben durch ein Partner-Walk-in-Labor entnommen werden können.
Ebenso erkläre ich mich damit einverstanden, dass meine Proben – abhängig von der Art der gewünschten Untersuchung – an geeignete, spezialisierte Partnerlabore im In- oder Ausland zur Durchführung der Laboranalysen weitergeleitet werden.
Es werden ausschliesslich diejenigen personenbezogenen Daten übermittelt, welche für die Durchführung der jeweiligen Analyse erforderlich sind.</t>
  </si>
  <si>
    <t>Verarbeitung und Speicherung der Laborwerte</t>
  </si>
  <si>
    <t>Ich bin damit einverstanden, dass QuantDiagnostics meine Laborresultate sowie die daraus resultierenden Auswertungen speichert und archiviert.
Die Speicherung erfolgt zum Zweck:
der Bereitstellung meiner Analyseergebnisse,
der Darstellung von Verlaufsanalysen,
der Erstellung individueller Auswertungen,
der Qualitätssicherung,
sowie zur zukünftigen Vergleichbarkeit meiner Laborwerte.
Die Daten werden gemäss der Datenschutzerklärung von QuantDiagnostics vertraulich behandelt.</t>
  </si>
  <si>
    <t>Verarbeitung personenbezogener Daten</t>
  </si>
  <si>
    <t>Ich bin damit einverstanden, dass QuantDiagnostics meine personenbezogenen Daten verarbeitet, soweit dies für die Durchführung der beauftragten Dienstleistungen erforderlich ist.
Hierzu gehören insbesondere:
Personalien
Kontaktdaten
Gesundheitsangaben
Assessment-Ergebnisse
Laborwerte
medizinisch relevante Informationen, soweit von mir freiwillig angegeben
Die Verarbeitung erfolgt ausschliesslich im Rahmen der Datenschutzerklärung und der geltenden Datenschutzbestimmungen.</t>
  </si>
  <si>
    <t>Bestätigung</t>
  </si>
  <si>
    <t>Ich bestätige, dass ich die Datenschutzerklärung, den Medical Disclaimer sowie die Allgemeinen Geschäftsbedingungen von QuantDiagnostics zur Kenntnis genommen habe.
Mir ist bekannt, dass QuantDiagnostics keine ärztliche Diagnose oder Behandlung ersetzt und sämtliche Auswertungen ausschliesslich der wissenschaftlichen Orientierung dienen.
Ich erteile meine Einwilligung freiwillig und kann diese, soweit gesetzlich möglich, jederzeit mit Wirkung für die Zukunft widerrufen.</t>
  </si>
  <si>
    <t>Datum:</t>
  </si>
  <si>
    <t>Ort:</t>
  </si>
  <si>
    <t>Unterschrift Kundin / Kunde:</t>
  </si>
  <si>
    <t>Preis</t>
  </si>
  <si>
    <t>Ja/Nein</t>
  </si>
  <si>
    <t>Info</t>
  </si>
  <si>
    <t>Ja</t>
  </si>
  <si>
    <t>Nein</t>
  </si>
  <si>
    <t>Kosten</t>
  </si>
  <si>
    <t>Probe</t>
  </si>
  <si>
    <t>Blut</t>
  </si>
  <si>
    <t>Stuhl</t>
  </si>
  <si>
    <t>Unverträg-lichkeiten</t>
  </si>
  <si>
    <t>Immun-globuline</t>
  </si>
  <si>
    <t>IgG 1-3 Nahrungs-mittelscreen</t>
  </si>
  <si>
    <t>IgG 1-3 Kompakt-screen</t>
  </si>
  <si>
    <t>Erfasst 218 Allergene mit Befund-erläuterungen, Therapieempfehlungen und individuellen Rezepten</t>
  </si>
  <si>
    <t>96 Einzelallergene mit Erklärung zum Befund, und Therapie-empfehlung</t>
  </si>
  <si>
    <t>Erfasst die 69 wichtigsten Nahrungsmittel-allergene</t>
  </si>
  <si>
    <t>Unverträg-lichkeiten &amp; Rückstände</t>
  </si>
  <si>
    <t>Testkit</t>
  </si>
  <si>
    <t>Neuro-transmitter Basis</t>
  </si>
  <si>
    <t>Neuro-transmitter Plus</t>
  </si>
  <si>
    <t>Neuro-transmitter Inhibitorisch</t>
  </si>
  <si>
    <t>Urin</t>
  </si>
  <si>
    <t>Entgiftungs-profil</t>
  </si>
  <si>
    <t>Pestiziden-screening</t>
  </si>
  <si>
    <t>Profil Glutathion-stoffwechsel</t>
  </si>
  <si>
    <t>Profil Antiox-idantien</t>
  </si>
  <si>
    <t>DEXA</t>
  </si>
  <si>
    <t>Knochen-spezifisches AP</t>
  </si>
  <si>
    <t>Parat-hormon</t>
  </si>
  <si>
    <t>Langhantel</t>
  </si>
  <si>
    <t>Kraft-diagnostik</t>
  </si>
  <si>
    <t>Pulsmesser</t>
  </si>
  <si>
    <t>Laktat-stufentest</t>
  </si>
  <si>
    <t>Herzfrequenz-variabilitäts-plateau</t>
  </si>
  <si>
    <t>Total Herzkreislaufsystem</t>
  </si>
  <si>
    <t>Total Immunsystem</t>
  </si>
  <si>
    <t>Total Hormonsystem</t>
  </si>
  <si>
    <t>Total Stoffwechsel</t>
  </si>
  <si>
    <t>Total Verdauungssystem</t>
  </si>
  <si>
    <t>Total Nervensystem</t>
  </si>
  <si>
    <t>Total Entgiftungssystem</t>
  </si>
  <si>
    <t>Total Bewegungsapparat</t>
  </si>
  <si>
    <t>Total Kraftdiagnostik</t>
  </si>
  <si>
    <t>Total Ausdauerdiagnostik</t>
  </si>
  <si>
    <t>Kostenübersicht</t>
  </si>
  <si>
    <t>Kosten Total</t>
  </si>
  <si>
    <t>Zwischentotal</t>
  </si>
  <si>
    <t>Endtotal</t>
  </si>
  <si>
    <t>Kontrolle</t>
  </si>
  <si>
    <t>Nachlass</t>
  </si>
  <si>
    <t>Endbetrag Netto</t>
  </si>
  <si>
    <t>Bitte füllen Sie alle grün markierten Felder aus.</t>
  </si>
  <si>
    <t>Bestätigung des Analyseauftrags</t>
  </si>
  <si>
    <t>Einverständniserklärung</t>
  </si>
  <si>
    <t>Mit meiner Unterschrift bestätige ich die Richtigkeit meiner Angaben sowie die Beauftragung der oben aufgeführten Laboranalysen.</t>
  </si>
  <si>
    <t>Unterschriften</t>
  </si>
  <si>
    <t>Kunde</t>
  </si>
  <si>
    <t>QuantDiagnostics</t>
  </si>
  <si>
    <t>Kevin Yale Seyr</t>
  </si>
  <si>
    <t>Ort, Datum:</t>
  </si>
  <si>
    <t>Unterschrift:</t>
  </si>
  <si>
    <t>Mit meiner Unterschrift bestätige ich, dass ich die in diesem Vertrag ausgewählten Laboranalysen freiwillig beauftrage.
Ich bestätige, dass ich Art und Umfang der ausgewählten Analysen sowie die damit verbundenen Kosten zur Kenntnis genommen habe und mit deren Durchführung einverstanden bin.
Ich erkläre mich mit dem ausgewiesenen Gesamtbetrag einverstanden und beauftrage QuantDiagnostics mit der Organisation und Koordination der gewünschten Laboranalysen in Zusammenarbeit mit den entsprechenden Partnerlaboren.
Ich bestätige ausserdem, dass ich
☐ die Allgemeinen Geschäftsbedingungen (AGB),
☐ die Datenschutzerklärung,
☐ den Medical Disclaimer sowie
☐ die in diesem Vertrag enthaltene Einwilligung zur Probenentnahme, Datenverarbeitung und Weitergabe an Partnerlabore
gelesen und verstanden habe und mit deren Inhalt einverstanden bin.</t>
  </si>
  <si>
    <t>Email:</t>
  </si>
  <si>
    <t>Telefon:</t>
  </si>
  <si>
    <t>Bitte die Seiten 1 &amp; 2 ausdrucken und unterschreiben.</t>
  </si>
  <si>
    <t>Laktat-bildungsrate</t>
  </si>
  <si>
    <t>Zur Bestimmung der maximalen Laktat-bildungsrate</t>
  </si>
  <si>
    <t>Knochen-stoffwechsel</t>
  </si>
  <si>
    <t>Körper-zusammen-setzung</t>
  </si>
  <si>
    <t>Neuro-transmitter</t>
  </si>
  <si>
    <t>Unverträglich-keiten &amp; Rückstände</t>
  </si>
  <si>
    <t>Zuckers-toffwechsel</t>
  </si>
  <si>
    <t>Zucker-stoffwechsel</t>
  </si>
  <si>
    <t>Fett-stoffwechsel</t>
  </si>
  <si>
    <t>Einzel-parameter Mineralstoffe pro Stk.</t>
  </si>
  <si>
    <t>Vollblut-mineral-analyse  Ultra</t>
  </si>
  <si>
    <t>Vollblut-mineral-analyse Large</t>
  </si>
  <si>
    <t>Vollblut-mineral-analyse Midi</t>
  </si>
  <si>
    <t>Vollblut-mineral-analyse mini</t>
  </si>
  <si>
    <t>Hypophysäre-, Geschlechts- &amp; Stress-hormone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</si>
</sst>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0\ &quot;Anzahl&quot;"/>
  </numFmts>
  <fonts count="11"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u/>
      <sz val="11"/>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s>
  <borders count="52">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hair">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hair">
        <color auto="1"/>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style="medium">
        <color indexed="64"/>
      </right>
      <top/>
      <bottom style="thin">
        <color auto="1"/>
      </bottom>
      <diagonal/>
    </border>
    <border>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top style="thin">
        <color indexed="64"/>
      </top>
      <bottom/>
      <diagonal/>
    </border>
    <border>
      <left/>
      <right style="hair">
        <color auto="1"/>
      </right>
      <top/>
      <bottom/>
      <diagonal/>
    </border>
    <border>
      <left style="hair">
        <color auto="1"/>
      </left>
      <right style="hair">
        <color auto="1"/>
      </right>
      <top/>
      <bottom/>
      <diagonal/>
    </border>
    <border>
      <left style="hair">
        <color auto="1"/>
      </left>
      <right style="hair">
        <color auto="1"/>
      </right>
      <top style="thin">
        <color auto="1"/>
      </top>
      <bottom/>
      <diagonal/>
    </border>
    <border>
      <left style="hair">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style="medium">
        <color indexed="64"/>
      </right>
      <top style="medium">
        <color indexed="64"/>
      </top>
      <bottom style="medium">
        <color indexed="64"/>
      </bottom>
      <diagonal/>
    </border>
    <border>
      <left style="medium">
        <color indexed="64"/>
      </left>
      <right/>
      <top/>
      <bottom/>
      <diagonal/>
    </border>
    <border>
      <left style="hair">
        <color auto="1"/>
      </left>
      <right style="medium">
        <color indexed="64"/>
      </right>
      <top/>
      <bottom/>
      <diagonal/>
    </border>
    <border>
      <left/>
      <right/>
      <top style="thin">
        <color indexed="64"/>
      </top>
      <bottom/>
      <diagonal/>
    </border>
    <border>
      <left/>
      <right style="medium">
        <color indexed="64"/>
      </right>
      <top style="thin">
        <color indexed="64"/>
      </top>
      <bottom/>
      <diagonal/>
    </border>
    <border>
      <left/>
      <right style="hair">
        <color auto="1"/>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hair">
        <color auto="1"/>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0">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44" fontId="0" fillId="0" borderId="0" xfId="1" applyFont="1"/>
    <xf numFmtId="0" fontId="3" fillId="0" borderId="0" xfId="0" applyFont="1" applyAlignment="1">
      <alignment horizontal="center" vertical="center"/>
    </xf>
    <xf numFmtId="0" fontId="3" fillId="0" borderId="0" xfId="0" applyFont="1"/>
    <xf numFmtId="0" fontId="5" fillId="0" borderId="7" xfId="0" applyFont="1" applyBorder="1" applyAlignment="1">
      <alignment horizontal="left" vertical="top" wrapText="1"/>
    </xf>
    <xf numFmtId="0" fontId="4" fillId="0" borderId="8" xfId="0" applyFont="1" applyBorder="1" applyAlignment="1">
      <alignment horizontal="left" vertical="top" wrapText="1"/>
    </xf>
    <xf numFmtId="0" fontId="5" fillId="0" borderId="9" xfId="0" applyFont="1" applyBorder="1" applyAlignment="1">
      <alignment horizontal="left" vertical="top" wrapText="1"/>
    </xf>
    <xf numFmtId="0" fontId="4"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12" xfId="0" applyFont="1" applyBorder="1" applyAlignment="1">
      <alignment horizontal="left" vertical="top" wrapText="1"/>
    </xf>
    <xf numFmtId="0" fontId="5" fillId="0" borderId="14" xfId="0" applyFont="1" applyBorder="1" applyAlignment="1">
      <alignment horizontal="left" vertical="top" wrapText="1"/>
    </xf>
    <xf numFmtId="0" fontId="4" fillId="0" borderId="15" xfId="0" applyFont="1" applyBorder="1" applyAlignment="1">
      <alignment horizontal="left" vertical="top"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0" fillId="0" borderId="12" xfId="1" applyFont="1" applyBorder="1" applyAlignment="1">
      <alignment horizontal="center" vertical="center"/>
    </xf>
    <xf numFmtId="44" fontId="0" fillId="0" borderId="13" xfId="1" applyFont="1" applyBorder="1" applyAlignment="1">
      <alignment horizontal="center" vertical="center"/>
    </xf>
    <xf numFmtId="44" fontId="0" fillId="0" borderId="15" xfId="1" applyFont="1" applyBorder="1" applyAlignment="1">
      <alignment horizontal="center" vertical="center"/>
    </xf>
    <xf numFmtId="44" fontId="0" fillId="0" borderId="16" xfId="1" applyFont="1" applyBorder="1" applyAlignment="1">
      <alignment horizontal="center" vertical="center"/>
    </xf>
    <xf numFmtId="44" fontId="0" fillId="0" borderId="10" xfId="1" applyFont="1" applyBorder="1" applyAlignment="1">
      <alignment horizontal="center" vertical="center"/>
    </xf>
    <xf numFmtId="44" fontId="0" fillId="0" borderId="17" xfId="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44" fontId="0" fillId="0" borderId="8" xfId="1" applyFont="1" applyBorder="1" applyAlignment="1">
      <alignment horizontal="center" vertical="center"/>
    </xf>
    <xf numFmtId="44" fontId="0" fillId="0" borderId="26" xfId="1" applyFont="1" applyBorder="1" applyAlignment="1">
      <alignment horizontal="center" vertical="center"/>
    </xf>
    <xf numFmtId="0" fontId="5" fillId="0" borderId="27" xfId="0" applyFont="1" applyBorder="1" applyAlignment="1">
      <alignment horizontal="left" vertical="top" wrapText="1"/>
    </xf>
    <xf numFmtId="0" fontId="4" fillId="0" borderId="28" xfId="0" applyFont="1" applyBorder="1" applyAlignment="1">
      <alignment horizontal="left" vertical="top" wrapText="1"/>
    </xf>
    <xf numFmtId="44" fontId="0" fillId="0" borderId="28" xfId="1" applyFont="1" applyBorder="1" applyAlignment="1">
      <alignment horizontal="center" vertical="center"/>
    </xf>
    <xf numFmtId="44" fontId="0" fillId="0" borderId="29" xfId="1" applyFont="1" applyBorder="1" applyAlignment="1">
      <alignment horizontal="center" vertical="center"/>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4" xfId="0" applyBorder="1" applyAlignment="1">
      <alignment horizontal="left" vertical="top" wrapText="1"/>
    </xf>
    <xf numFmtId="0" fontId="0" fillId="2" borderId="0" xfId="0" applyFill="1"/>
    <xf numFmtId="0" fontId="0" fillId="2" borderId="0" xfId="0" applyFill="1" applyAlignment="1">
      <alignment wrapText="1"/>
    </xf>
    <xf numFmtId="44" fontId="0" fillId="2" borderId="0" xfId="1" applyFont="1" applyFill="1"/>
    <xf numFmtId="44" fontId="0" fillId="2" borderId="34" xfId="1" applyFont="1" applyFill="1" applyBorder="1" applyAlignment="1" applyProtection="1">
      <alignment horizontal="center" vertical="center"/>
    </xf>
    <xf numFmtId="0" fontId="0" fillId="0" borderId="0" xfId="0" applyAlignment="1">
      <alignment horizontal="left" vertical="top" wrapText="1"/>
    </xf>
    <xf numFmtId="0" fontId="5" fillId="0" borderId="30" xfId="0" applyFont="1" applyBorder="1" applyAlignment="1">
      <alignment horizontal="center" vertical="center"/>
    </xf>
    <xf numFmtId="0" fontId="5" fillId="0" borderId="6" xfId="0" applyFont="1" applyBorder="1" applyAlignment="1">
      <alignment horizontal="center" vertical="center"/>
    </xf>
    <xf numFmtId="0" fontId="5" fillId="0" borderId="31" xfId="0" applyFont="1" applyBorder="1" applyAlignment="1">
      <alignment horizontal="left" vertical="top" wrapText="1"/>
    </xf>
    <xf numFmtId="0" fontId="4" fillId="0" borderId="32" xfId="0" applyFont="1" applyBorder="1" applyAlignment="1">
      <alignment horizontal="left" vertical="top" wrapText="1"/>
    </xf>
    <xf numFmtId="44" fontId="0" fillId="0" borderId="32" xfId="1"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left" vertical="top" wrapText="1"/>
    </xf>
    <xf numFmtId="0" fontId="4" fillId="0" borderId="38" xfId="0" applyFont="1" applyBorder="1" applyAlignment="1">
      <alignment horizontal="left" vertical="top" wrapText="1"/>
    </xf>
    <xf numFmtId="44" fontId="0" fillId="0" borderId="38" xfId="1" applyFont="1" applyBorder="1" applyAlignment="1">
      <alignment horizontal="center" vertical="center"/>
    </xf>
    <xf numFmtId="44" fontId="0" fillId="2" borderId="16" xfId="1" applyFont="1" applyFill="1" applyBorder="1" applyAlignment="1" applyProtection="1">
      <alignment horizontal="center" vertical="center"/>
    </xf>
    <xf numFmtId="44" fontId="0" fillId="2" borderId="40" xfId="1" applyFont="1" applyFill="1" applyBorder="1" applyAlignment="1" applyProtection="1">
      <alignment horizontal="center" vertical="center"/>
    </xf>
    <xf numFmtId="44" fontId="0" fillId="0" borderId="41" xfId="1" applyFont="1" applyBorder="1" applyAlignment="1">
      <alignment horizontal="center" vertical="center"/>
    </xf>
    <xf numFmtId="0" fontId="0" fillId="0" borderId="1" xfId="0" applyBorder="1" applyAlignment="1">
      <alignment horizontal="left" vertical="top" wrapText="1"/>
    </xf>
    <xf numFmtId="0" fontId="5" fillId="0" borderId="5" xfId="0" applyFont="1" applyBorder="1" applyAlignment="1">
      <alignment horizontal="center" vertical="center" wrapText="1"/>
    </xf>
    <xf numFmtId="0" fontId="5" fillId="0" borderId="42" xfId="0" applyFont="1" applyBorder="1" applyAlignment="1">
      <alignment horizontal="center" vertical="center"/>
    </xf>
    <xf numFmtId="0" fontId="5" fillId="0" borderId="6" xfId="0" applyFont="1" applyBorder="1" applyAlignment="1">
      <alignment horizontal="center" vertical="center" wrapText="1"/>
    </xf>
    <xf numFmtId="44" fontId="0" fillId="0" borderId="32" xfId="1" applyFont="1" applyBorder="1" applyAlignment="1">
      <alignment horizontal="center" vertical="center"/>
    </xf>
    <xf numFmtId="44" fontId="0" fillId="0" borderId="43" xfId="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top" wrapText="1"/>
    </xf>
    <xf numFmtId="0" fontId="4" fillId="0" borderId="0" xfId="0" applyFont="1" applyAlignment="1">
      <alignment horizontal="left" vertical="top" wrapText="1"/>
    </xf>
    <xf numFmtId="44" fontId="0" fillId="0" borderId="0" xfId="1" applyFont="1" applyBorder="1" applyAlignment="1">
      <alignment horizontal="center" vertical="center"/>
    </xf>
    <xf numFmtId="0" fontId="0" fillId="0" borderId="0" xfId="0" applyAlignment="1" applyProtection="1">
      <alignment horizontal="center" vertical="center"/>
      <protection locked="0"/>
    </xf>
    <xf numFmtId="0" fontId="5" fillId="0" borderId="45" xfId="0" applyFont="1" applyBorder="1" applyAlignment="1">
      <alignment horizontal="center" vertical="center" wrapText="1"/>
    </xf>
    <xf numFmtId="0" fontId="5" fillId="0" borderId="46" xfId="0" applyFont="1" applyBorder="1" applyAlignment="1">
      <alignment horizontal="left" vertical="top" wrapText="1"/>
    </xf>
    <xf numFmtId="0" fontId="4" fillId="0" borderId="33" xfId="0" applyFont="1" applyBorder="1" applyAlignment="1">
      <alignment horizontal="left" vertical="top" wrapText="1"/>
    </xf>
    <xf numFmtId="44" fontId="0" fillId="0" borderId="33" xfId="1" applyFont="1" applyBorder="1" applyAlignment="1">
      <alignment horizontal="center" vertical="center"/>
    </xf>
    <xf numFmtId="0" fontId="0" fillId="0" borderId="44" xfId="0" applyBorder="1" applyAlignment="1" applyProtection="1">
      <alignment horizontal="center" vertical="center"/>
      <protection locked="0"/>
    </xf>
    <xf numFmtId="44" fontId="0" fillId="0" borderId="40" xfId="1"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left" vertical="top" wrapText="1"/>
    </xf>
    <xf numFmtId="0" fontId="4" fillId="0" borderId="39" xfId="0" applyFont="1" applyBorder="1" applyAlignment="1">
      <alignment horizontal="left" vertical="top" wrapText="1"/>
    </xf>
    <xf numFmtId="44" fontId="0" fillId="0" borderId="39" xfId="1" applyFont="1" applyBorder="1" applyAlignment="1">
      <alignment horizontal="center" vertical="center"/>
    </xf>
    <xf numFmtId="44" fontId="0" fillId="0" borderId="34" xfId="1" applyFont="1" applyBorder="1" applyAlignment="1">
      <alignment horizontal="center" vertical="center"/>
    </xf>
    <xf numFmtId="0" fontId="0" fillId="0" borderId="2"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0" xfId="0" applyAlignment="1" applyProtection="1">
      <alignment horizontal="left" vertical="top"/>
      <protection locked="0"/>
    </xf>
    <xf numFmtId="44" fontId="5" fillId="0" borderId="0" xfId="1" applyFont="1" applyBorder="1" applyAlignment="1">
      <alignment horizontal="center" vertical="center"/>
    </xf>
    <xf numFmtId="164" fontId="0" fillId="0" borderId="0" xfId="0" applyNumberFormat="1" applyAlignment="1" applyProtection="1">
      <alignment horizontal="center" vertical="center"/>
      <protection locked="0"/>
    </xf>
    <xf numFmtId="44" fontId="0" fillId="0" borderId="0" xfId="1" applyFont="1" applyFill="1" applyBorder="1" applyAlignment="1" applyProtection="1">
      <alignment horizontal="center" vertical="center"/>
    </xf>
    <xf numFmtId="44" fontId="0" fillId="0" borderId="0" xfId="0" applyNumberFormat="1"/>
    <xf numFmtId="0" fontId="9" fillId="0" borderId="0" xfId="0" applyFont="1"/>
    <xf numFmtId="0" fontId="6" fillId="0" borderId="0" xfId="0" applyFont="1"/>
    <xf numFmtId="0" fontId="0" fillId="3" borderId="1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164" fontId="0" fillId="3" borderId="33" xfId="0" applyNumberFormat="1" applyFill="1" applyBorder="1" applyAlignment="1" applyProtection="1">
      <alignment horizontal="center" vertical="center"/>
      <protection locked="0"/>
    </xf>
    <xf numFmtId="164" fontId="0" fillId="3" borderId="15" xfId="0" applyNumberFormat="1" applyFill="1" applyBorder="1" applyAlignment="1" applyProtection="1">
      <alignment horizontal="center" vertical="center"/>
      <protection locked="0"/>
    </xf>
    <xf numFmtId="164" fontId="0" fillId="3" borderId="39" xfId="0" applyNumberForma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0" borderId="1" xfId="0" applyBorder="1"/>
    <xf numFmtId="0" fontId="10" fillId="0" borderId="1" xfId="0" applyFont="1" applyBorder="1"/>
    <xf numFmtId="0" fontId="10" fillId="0" borderId="2" xfId="0" applyFont="1" applyBorder="1"/>
    <xf numFmtId="0" fontId="10" fillId="0" borderId="0" xfId="0" applyFont="1"/>
    <xf numFmtId="0" fontId="0" fillId="0" borderId="44" xfId="0" applyBorder="1"/>
    <xf numFmtId="0" fontId="0" fillId="0" borderId="44" xfId="0" applyBorder="1" applyAlignment="1">
      <alignment horizontal="left" vertical="top" wrapText="1"/>
    </xf>
    <xf numFmtId="0" fontId="5" fillId="0" borderId="45" xfId="0" applyFont="1" applyBorder="1" applyAlignment="1">
      <alignment horizontal="center" vertical="center"/>
    </xf>
    <xf numFmtId="0" fontId="0" fillId="3" borderId="0" xfId="0" applyFill="1" applyAlignment="1" applyProtection="1">
      <alignment horizontal="center"/>
      <protection locked="0"/>
    </xf>
    <xf numFmtId="0" fontId="0" fillId="3" borderId="1" xfId="0" applyFill="1" applyBorder="1" applyAlignment="1" applyProtection="1">
      <alignment horizontal="center"/>
      <protection locked="0"/>
    </xf>
    <xf numFmtId="44" fontId="0" fillId="0" borderId="0" xfId="1" applyFont="1" applyAlignment="1">
      <alignment horizontal="center"/>
    </xf>
    <xf numFmtId="0" fontId="8" fillId="0" borderId="0" xfId="0" applyFont="1" applyAlignment="1">
      <alignment horizontal="center" vertical="center"/>
    </xf>
    <xf numFmtId="0" fontId="0" fillId="0" borderId="0" xfId="0" applyAlignment="1">
      <alignment horizontal="left" vertical="top" wrapText="1"/>
    </xf>
    <xf numFmtId="0" fontId="0" fillId="3" borderId="2" xfId="0" applyFill="1" applyBorder="1" applyAlignment="1" applyProtection="1">
      <alignment horizont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center" vertical="center"/>
    </xf>
    <xf numFmtId="44" fontId="5" fillId="0" borderId="0" xfId="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top" wrapText="1"/>
    </xf>
    <xf numFmtId="0" fontId="0" fillId="3" borderId="0" xfId="0" applyFill="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0" borderId="0" xfId="0" applyAlignment="1">
      <alignment horizontal="center" vertical="center" wrapText="1"/>
    </xf>
    <xf numFmtId="0" fontId="5" fillId="0" borderId="0" xfId="0" applyFont="1" applyAlignment="1">
      <alignment horizontal="center" vertical="top" wrapText="1"/>
    </xf>
    <xf numFmtId="0" fontId="0" fillId="3" borderId="2" xfId="0" applyFill="1" applyBorder="1" applyAlignment="1" applyProtection="1">
      <alignment horizontal="left" vertical="top"/>
      <protection locked="0"/>
    </xf>
  </cellXfs>
  <cellStyles count="2">
    <cellStyle name="Standard" xfId="0" builtinId="0"/>
    <cellStyle name="Währung" xfId="1" builtinId="4"/>
  </cellStyles>
  <dxfs count="59">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thin">
          <color auto="1"/>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right style="hair">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thin">
          <color auto="1"/>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medium">
          <color indexed="64"/>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style="medium">
          <color indexed="64"/>
        </right>
        <top style="thin">
          <color indexed="64"/>
        </top>
        <bottom style="medium">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medium">
          <color indexed="64"/>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style="medium">
          <color indexed="64"/>
        </right>
        <top style="thin">
          <color indexed="64"/>
        </top>
        <bottom style="medium">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dxf>
    <dxf>
      <border outline="0">
        <bottom style="thin">
          <color auto="1"/>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thin">
          <color auto="1"/>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thin">
          <color auto="1"/>
        </top>
        <bottom style="medium">
          <color indexed="64"/>
        </bottom>
        <vertical/>
        <horizontal/>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thin">
          <color auto="1"/>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hair">
          <color auto="1"/>
        </right>
        <top style="thin">
          <color auto="1"/>
        </top>
        <bottom/>
        <vertical/>
        <horizontal/>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left style="hair">
          <color auto="1"/>
        </left>
        <right style="hair">
          <color auto="1"/>
        </right>
        <top style="thin">
          <color auto="1"/>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right style="hair">
          <color auto="1"/>
        </right>
        <top style="thin">
          <color indexed="64"/>
        </top>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style="medium">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medium">
          <color indexed="64"/>
        </right>
        <top style="thin">
          <color auto="1"/>
        </top>
        <bottom style="thin">
          <color auto="1"/>
        </bottom>
        <vertical/>
        <horizontal/>
      </border>
    </dxf>
    <dxf>
      <fill>
        <patternFill patternType="solid">
          <fgColor indexed="64"/>
          <bgColor theme="9" tint="0.79998168889431442"/>
        </patternFill>
      </fill>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hair">
          <color auto="1"/>
        </left>
        <right style="hair">
          <color auto="1"/>
        </right>
        <top style="thin">
          <color auto="1"/>
        </top>
        <bottom style="thin">
          <color auto="1"/>
        </bottom>
        <vertical/>
        <horizontal/>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right style="hair">
          <color auto="1"/>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s>
  <tableStyles count="0" defaultTableStyle="TableStyleMedium2" defaultPivotStyle="PivotStyleLight16"/>
  <colors>
    <mruColors>
      <color rgb="FF6EE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5458B6-3F41-4852-B2F0-60E6B1C8FCC3}" name="Tabelle1" displayName="Tabelle1" ref="A363:G366" totalsRowShown="0" headerRowDxfId="58" tableBorderDxfId="57">
  <autoFilter ref="A363:G366" xr:uid="{FD5458B6-3F41-4852-B2F0-60E6B1C8FCC3}"/>
  <tableColumns count="7">
    <tableColumn id="1" xr3:uid="{F175ED57-65EE-4957-A064-0AC9DBFA9D5D}" name="Probe"/>
    <tableColumn id="2" xr3:uid="{063B705A-1A73-4DC4-B4DC-31FBEE6DBBBA}" name="Gruppe"/>
    <tableColumn id="3" xr3:uid="{60364A40-A30B-4F45-99B9-296860194DAF}" name="Parameter"/>
    <tableColumn id="4" xr3:uid="{28EF76D5-5824-4E23-A1C5-368510A00DCA}" name="Info"/>
    <tableColumn id="5" xr3:uid="{E7EEFC66-F1EF-42E8-B55B-AA7C54B66706}" name="Preis"/>
    <tableColumn id="6" xr3:uid="{0164A76D-2288-426D-9C0D-5C7CF0356413}" name="Ja/Nein"/>
    <tableColumn id="7" xr3:uid="{5EE01401-0A24-422D-802A-FF226DFE2F87}" name="Kosten">
      <calculatedColumnFormula>IF(F364="Ja",E364,0)</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12298C7-D16E-45C5-B6F7-ACBB441183CE}" name="Tabelle11" displayName="Tabelle11" ref="A41:G61" totalsRowShown="0" headerRowDxfId="12" tableBorderDxfId="11">
  <autoFilter ref="A41:G61" xr:uid="{412298C7-D16E-45C5-B6F7-ACBB441183CE}"/>
  <tableColumns count="7">
    <tableColumn id="1" xr3:uid="{A247C299-3F93-476A-93E6-87AF78C3A302}" name="Probe" dataDxfId="10"/>
    <tableColumn id="2" xr3:uid="{A92C2D7F-BCDE-413B-8715-0E72E193B978}" name="Gruppe" dataDxfId="9"/>
    <tableColumn id="3" xr3:uid="{B3995E35-0705-4F10-80A8-37114384F32B}" name="Parameter" dataDxfId="8"/>
    <tableColumn id="4" xr3:uid="{E1E3BD60-48B8-4DC8-8AE3-81391D44C919}" name="Info" dataDxfId="7"/>
    <tableColumn id="5" xr3:uid="{BAAD79B1-2824-4197-BDC4-1E32EA67DF65}" name="Preis" dataDxfId="6" dataCellStyle="Währung"/>
    <tableColumn id="6" xr3:uid="{725128D3-8154-4311-B1E3-39AB3C77F2D3}" name="Ja/Nein" dataDxfId="5"/>
    <tableColumn id="7" xr3:uid="{D5B0B32B-BA50-4B87-9F10-86A42002E332}" name="Kosten" dataDxfId="4" dataCellStyle="Währung">
      <calculatedColumnFormula>IF(F42="Ja",E42,0)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13A111-BFF6-48E6-B013-4365631E5484}" name="Tabelle2" displayName="Tabelle2" ref="A334:G338" totalsRowShown="0" headerRowDxfId="56" tableBorderDxfId="55">
  <autoFilter ref="A334:G338" xr:uid="{4313A111-BFF6-48E6-B013-4365631E5484}"/>
  <tableColumns count="7">
    <tableColumn id="1" xr3:uid="{D78424E2-961D-459D-8319-C06B3005AF91}" name="Probe" dataDxfId="54"/>
    <tableColumn id="2" xr3:uid="{5C2E0B88-A67C-4C94-875A-CEE7CD80D624}" name="Gruppe" dataDxfId="53"/>
    <tableColumn id="3" xr3:uid="{DF112FE1-1FBA-475C-A1A5-2D3292D3B6B7}" name="Parameter" dataDxfId="52"/>
    <tableColumn id="4" xr3:uid="{D9282ABA-03B6-4753-A318-B89ED799F8D2}" name="Info" dataDxfId="51"/>
    <tableColumn id="5" xr3:uid="{F1F9E6B6-1930-41CB-A7A1-892677602879}" name="Preis" dataDxfId="50" dataCellStyle="Währung"/>
    <tableColumn id="6" xr3:uid="{87B4DAFA-A171-49F7-8270-BA446E31A51B}" name="Ja/Nein" dataDxfId="49"/>
    <tableColumn id="7" xr3:uid="{30E82E82-B66C-4916-92C9-21C8F2CDD67D}" name="Kosten" dataDxfId="48" dataCellStyle="Währung">
      <calculatedColumnFormula>IF(F335="Ja",E335,0)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FC154-CA58-4F0D-B86A-79412B754D68}" name="Tabelle3" displayName="Tabelle3" ref="A300:G306" totalsRowShown="0" headerRowDxfId="47" tableBorderDxfId="46">
  <autoFilter ref="A300:G306" xr:uid="{420FC154-CA58-4F0D-B86A-79412B754D68}"/>
  <tableColumns count="7">
    <tableColumn id="1" xr3:uid="{EC10D52D-859A-4370-9307-4A25C2FE76CD}" name="Probe" dataDxfId="45"/>
    <tableColumn id="2" xr3:uid="{AB4D5E77-E34D-49AD-9112-AA7D0D5CAF59}" name="Gruppe" dataDxfId="44"/>
    <tableColumn id="3" xr3:uid="{722F5200-B794-4A0B-959F-AEACD02FC648}" name="Parameter" dataDxfId="43"/>
    <tableColumn id="4" xr3:uid="{02615420-1817-4C39-9B4B-35D521368B58}" name="Info" dataDxfId="42"/>
    <tableColumn id="5" xr3:uid="{4211F5D7-92BD-4C13-9752-681A2216704E}" name="Preis" dataDxfId="41" dataCellStyle="Währung"/>
    <tableColumn id="6" xr3:uid="{49049B03-02B5-48CE-A385-2C12AAB3832B}" name="Ja/Nein" dataDxfId="40"/>
    <tableColumn id="7" xr3:uid="{C4068A25-B2DF-42C1-8144-E84015EA5780}" name="Kosten" dataDxfId="39" dataCellStyle="Währung">
      <calculatedColumnFormula>IF(F301="Ja",E301,0)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4C83E9-2718-496A-A8F7-33092432577A}" name="Tabelle4" displayName="Tabelle4" ref="A270:G283" totalsRowShown="0" headerRowDxfId="38" tableBorderDxfId="37">
  <autoFilter ref="A270:G283" xr:uid="{A84C83E9-2718-496A-A8F7-33092432577A}"/>
  <tableColumns count="7">
    <tableColumn id="1" xr3:uid="{B8218CA0-F86B-43B6-9789-9F146B1B85B3}" name="Probe"/>
    <tableColumn id="2" xr3:uid="{43A3AFEB-6136-419A-898A-9BA6EBB1E1E5}" name="Gruppe"/>
    <tableColumn id="3" xr3:uid="{38D4FA2B-F206-4AFE-B4EA-AE8DDEB9973B}" name="Parameter"/>
    <tableColumn id="4" xr3:uid="{DC13956F-0306-429C-94EF-031D3915DC78}" name="Info"/>
    <tableColumn id="5" xr3:uid="{33069B92-7465-4616-989A-164AD35FC033}" name="Preis"/>
    <tableColumn id="6" xr3:uid="{21B1DBBB-CC21-406F-BCAE-8290A8FB67F6}" name="Ja/Nein"/>
    <tableColumn id="7" xr3:uid="{E8419B07-8090-463B-ADDF-202559BC1006}" name="Kosten" dataDxfId="36" dataCellStyle="Währung">
      <calculatedColumnFormula>IF(F271="Ja",E271,0)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69B8273-4C1B-4322-A98B-15487C9FF841}" name="Tabelle5" displayName="Tabelle5" ref="A251:G256" totalsRowShown="0" headerRowDxfId="35" tableBorderDxfId="34">
  <autoFilter ref="A251:G256" xr:uid="{D69B8273-4C1B-4322-A98B-15487C9FF841}"/>
  <tableColumns count="7">
    <tableColumn id="1" xr3:uid="{54E4629B-AAEB-40D5-8EA4-62FB12E83A4E}" name="Probe"/>
    <tableColumn id="2" xr3:uid="{F24004A5-D8F8-4DFC-8D0C-458032C64A7E}" name="Gruppe"/>
    <tableColumn id="3" xr3:uid="{D1BF0D92-F359-46C5-9C85-4DFAE91AFEEE}" name="Parameter"/>
    <tableColumn id="4" xr3:uid="{72C6195E-1358-4E28-B9AE-DD4CCC7E836F}" name="Info"/>
    <tableColumn id="5" xr3:uid="{1E4801F9-E494-496D-AAA3-6C7EC5BCB778}" name="Preis"/>
    <tableColumn id="6" xr3:uid="{782AE54B-52C6-403B-AF95-5C0EBEA56836}" name="Ja/Nein"/>
    <tableColumn id="7" xr3:uid="{AF771DC4-B8B5-425A-ADCF-2FD94966BBD6}" name="Kosten">
      <calculatedColumnFormula>IF(F252="Ja",E252,0)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54B11CD-1B8A-4C65-B497-23DF96FCDA07}" name="Tabelle6" displayName="Tabelle6" ref="A222:G234" totalsRowShown="0" headerRowDxfId="33" tableBorderDxfId="32">
  <autoFilter ref="A222:G234" xr:uid="{D54B11CD-1B8A-4C65-B497-23DF96FCDA07}"/>
  <tableColumns count="7">
    <tableColumn id="1" xr3:uid="{7D19AFA0-7E9D-46DF-8A22-5BF4FC63CC19}" name="Probe"/>
    <tableColumn id="2" xr3:uid="{08FC6BDB-D150-4DDB-BAC8-F8AF1D174234}" name="Gruppe"/>
    <tableColumn id="3" xr3:uid="{B6372DF6-86C3-4F3A-B01E-610C2DA8A629}" name="Parameter"/>
    <tableColumn id="4" xr3:uid="{39A1469A-967B-4CDB-8D16-4513581D3ECA}" name="Info"/>
    <tableColumn id="5" xr3:uid="{E8AFF833-D6CE-499A-AC90-0C9221D1D300}" name="Preis"/>
    <tableColumn id="6" xr3:uid="{D44F9C2B-F681-4C3A-8137-6E2170B9B6F1}" name="Ja/Nein" dataDxfId="31"/>
    <tableColumn id="7" xr3:uid="{3CB87E11-796A-422C-AEBE-C266CC31C01C}" name="Kosten" dataDxfId="30" dataCellStyle="Währung">
      <calculatedColumnFormula>IF(F223="Ja",E223,0)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C1B0FA8-C227-4A86-8CE3-0D227E4835DA}" name="Tabelle7" displayName="Tabelle7" ref="A187:G211" totalsRowShown="0" headerRowDxfId="29" tableBorderDxfId="28">
  <autoFilter ref="A187:G211" xr:uid="{1C1B0FA8-C227-4A86-8CE3-0D227E4835DA}"/>
  <tableColumns count="7">
    <tableColumn id="1" xr3:uid="{2F104487-C50E-4CA3-99DE-D0355A730451}" name="Probe" dataDxfId="27"/>
    <tableColumn id="2" xr3:uid="{3DAB7340-0EC6-4A9F-BAD8-521AFEBFA64A}" name="Gruppe" dataDxfId="26"/>
    <tableColumn id="3" xr3:uid="{5CD72585-3C58-450C-A493-ECA1FF852CAC}" name="Parameter"/>
    <tableColumn id="4" xr3:uid="{D0072565-82CA-4CB9-BA6C-A6946769E391}" name="Info"/>
    <tableColumn id="5" xr3:uid="{3A4C8C88-B0F6-4DB7-BF2D-30BDBF6D6132}" name="Preis"/>
    <tableColumn id="6" xr3:uid="{BED85494-AF3A-4260-A008-47D46AC4A32A}" name="Ja/Nein" dataDxfId="25"/>
    <tableColumn id="7" xr3:uid="{ABEB4FF6-14C1-4425-8A98-8722306443E7}" name="Kosten" dataDxfId="24" dataCellStyle="Währung">
      <calculatedColumnFormula>IF(F188="Ja",E188,0)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67C6F1B-B7B1-4D45-AC6F-FA046852F1AB}" name="Tabelle8" displayName="Tabelle8" ref="A155:G162" totalsRowShown="0" headerRowDxfId="23" tableBorderDxfId="22">
  <autoFilter ref="A155:G162" xr:uid="{267C6F1B-B7B1-4D45-AC6F-FA046852F1AB}"/>
  <tableColumns count="7">
    <tableColumn id="1" xr3:uid="{B89585E3-1BEE-4CAF-A929-0FEB8BF40BD9}" name="Probe" dataDxfId="21"/>
    <tableColumn id="2" xr3:uid="{73EB04D5-4BE4-4175-9806-5F9D3FD13D71}" name="Gruppe" dataDxfId="20"/>
    <tableColumn id="3" xr3:uid="{B8A617C5-FA14-4FC4-9AF0-A790BE32751D}" name="Parameter"/>
    <tableColumn id="4" xr3:uid="{AFBFCC57-8997-49E9-A7D4-3771DAFA93C8}" name="Info"/>
    <tableColumn id="5" xr3:uid="{8493B34C-EF5C-4FB4-BCBA-7DDF005C2662}" name="Preis"/>
    <tableColumn id="6" xr3:uid="{627861C7-BD92-4FAD-B26E-70323EEAB453}" name="Ja/Nein" dataDxfId="19"/>
    <tableColumn id="7" xr3:uid="{1FC952D7-8E10-41D5-9FC8-79976441B590}" name="Kosten" dataDxfId="18" dataCellStyle="Währung"/>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F96185-F193-40E3-B47D-2A2C58B39B16}" name="Tabelle9" displayName="Tabelle9" ref="A104:G128" totalsRowShown="0" headerRowDxfId="17" tableBorderDxfId="16">
  <autoFilter ref="A104:G128" xr:uid="{7AF96185-F193-40E3-B47D-2A2C58B39B16}"/>
  <tableColumns count="7">
    <tableColumn id="1" xr3:uid="{2179E4CD-5F58-4628-BDC1-B3A5183B26E5}" name="Probe" dataDxfId="15"/>
    <tableColumn id="2" xr3:uid="{12E1A842-5C30-42DC-81AD-25F07B0058D3}" name="Gruppe"/>
    <tableColumn id="3" xr3:uid="{353BC376-5E17-49F6-A776-4A5E2F24F12B}" name="Parameter"/>
    <tableColumn id="4" xr3:uid="{7ACE177B-2FFE-469C-9EFD-AA7C6DBC58F7}" name="Info"/>
    <tableColumn id="5" xr3:uid="{B6E441A5-50E5-4992-A822-2B14A402A933}" name="Preis"/>
    <tableColumn id="6" xr3:uid="{4E220288-5B2B-42F0-AD38-E187B887D9FA}" name="Ja/Nein" dataDxfId="14"/>
    <tableColumn id="7" xr3:uid="{7BC156D6-A933-45DE-A187-672C2A7A32CE}" name="Kosten" dataDxfId="13" dataCellStyle="Währung">
      <calculatedColumnFormula>IF(F105="Ja",E105,0)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057C-3AAE-4388-B7CB-A0423463D7EC}">
  <dimension ref="B3:F125"/>
  <sheetViews>
    <sheetView topLeftCell="A78" workbookViewId="0">
      <selection activeCell="B123" sqref="B123"/>
    </sheetView>
  </sheetViews>
  <sheetFormatPr baseColWidth="10" defaultRowHeight="15" x14ac:dyDescent="0.25"/>
  <cols>
    <col min="2" max="2" width="18.85546875" bestFit="1" customWidth="1"/>
    <col min="3" max="3" width="32.7109375" customWidth="1"/>
    <col min="4" max="4" width="56.140625" bestFit="1" customWidth="1"/>
    <col min="5" max="5" width="128.42578125" style="3" customWidth="1"/>
    <col min="6" max="6" width="15.7109375" bestFit="1" customWidth="1"/>
  </cols>
  <sheetData>
    <row r="3" spans="2:6" x14ac:dyDescent="0.25">
      <c r="E3" s="3" t="s">
        <v>264</v>
      </c>
    </row>
    <row r="4" spans="2:6" x14ac:dyDescent="0.25">
      <c r="E4" s="3" t="s">
        <v>265</v>
      </c>
    </row>
    <row r="6" spans="2:6" ht="21" x14ac:dyDescent="0.35">
      <c r="B6" s="1" t="s">
        <v>0</v>
      </c>
      <c r="C6" s="1" t="s">
        <v>1</v>
      </c>
      <c r="D6" s="1" t="s">
        <v>2</v>
      </c>
      <c r="E6" s="2" t="s">
        <v>3</v>
      </c>
      <c r="F6" s="1" t="s">
        <v>4</v>
      </c>
    </row>
    <row r="7" spans="2:6" x14ac:dyDescent="0.25">
      <c r="B7" t="s">
        <v>5</v>
      </c>
      <c r="C7" t="s">
        <v>6</v>
      </c>
      <c r="D7" t="s">
        <v>7</v>
      </c>
      <c r="E7" s="3" t="s">
        <v>8</v>
      </c>
      <c r="F7" s="4">
        <v>9.9</v>
      </c>
    </row>
    <row r="8" spans="2:6" x14ac:dyDescent="0.25">
      <c r="B8" t="s">
        <v>5</v>
      </c>
      <c r="C8" t="s">
        <v>6</v>
      </c>
      <c r="D8" t="s">
        <v>9</v>
      </c>
      <c r="E8" s="3" t="s">
        <v>10</v>
      </c>
      <c r="F8" s="4">
        <v>14.9</v>
      </c>
    </row>
    <row r="9" spans="2:6" x14ac:dyDescent="0.25">
      <c r="B9" t="s">
        <v>5</v>
      </c>
      <c r="C9" t="s">
        <v>11</v>
      </c>
      <c r="D9" t="s">
        <v>12</v>
      </c>
      <c r="E9" s="3" t="s">
        <v>13</v>
      </c>
      <c r="F9" s="4">
        <v>14.9</v>
      </c>
    </row>
    <row r="10" spans="2:6" x14ac:dyDescent="0.25">
      <c r="B10" t="s">
        <v>5</v>
      </c>
      <c r="C10" t="s">
        <v>11</v>
      </c>
      <c r="D10" t="s">
        <v>14</v>
      </c>
      <c r="E10" s="3" t="s">
        <v>15</v>
      </c>
      <c r="F10" s="4">
        <v>39.9</v>
      </c>
    </row>
    <row r="11" spans="2:6" x14ac:dyDescent="0.25">
      <c r="B11" t="s">
        <v>5</v>
      </c>
      <c r="C11" t="s">
        <v>11</v>
      </c>
      <c r="D11" t="s">
        <v>16</v>
      </c>
      <c r="F11" s="4">
        <v>39.9</v>
      </c>
    </row>
    <row r="12" spans="2:6" x14ac:dyDescent="0.25">
      <c r="B12" t="s">
        <v>5</v>
      </c>
      <c r="C12" t="s">
        <v>11</v>
      </c>
      <c r="D12" t="s">
        <v>17</v>
      </c>
      <c r="F12" s="4">
        <v>30.9</v>
      </c>
    </row>
    <row r="13" spans="2:6" x14ac:dyDescent="0.25">
      <c r="B13" t="s">
        <v>5</v>
      </c>
      <c r="C13" t="s">
        <v>11</v>
      </c>
      <c r="D13" t="s">
        <v>18</v>
      </c>
      <c r="F13" s="4">
        <v>29.9</v>
      </c>
    </row>
    <row r="14" spans="2:6" x14ac:dyDescent="0.25">
      <c r="B14" t="s">
        <v>5</v>
      </c>
      <c r="C14" t="s">
        <v>19</v>
      </c>
      <c r="D14" t="s">
        <v>20</v>
      </c>
      <c r="F14" s="4">
        <v>19.899999999999999</v>
      </c>
    </row>
    <row r="15" spans="2:6" x14ac:dyDescent="0.25">
      <c r="B15" t="s">
        <v>5</v>
      </c>
      <c r="C15" t="s">
        <v>19</v>
      </c>
      <c r="D15" t="s">
        <v>21</v>
      </c>
      <c r="F15" s="4">
        <v>49.9</v>
      </c>
    </row>
    <row r="16" spans="2:6" x14ac:dyDescent="0.25">
      <c r="B16" t="s">
        <v>5</v>
      </c>
      <c r="C16" t="s">
        <v>19</v>
      </c>
      <c r="D16" t="s">
        <v>22</v>
      </c>
      <c r="F16" s="4">
        <v>9.9</v>
      </c>
    </row>
    <row r="17" spans="2:6" x14ac:dyDescent="0.25">
      <c r="B17" t="s">
        <v>5</v>
      </c>
      <c r="C17" t="s">
        <v>23</v>
      </c>
      <c r="D17" t="s">
        <v>24</v>
      </c>
      <c r="E17" s="3" t="s">
        <v>25</v>
      </c>
      <c r="F17" s="4">
        <v>44.9</v>
      </c>
    </row>
    <row r="18" spans="2:6" x14ac:dyDescent="0.25">
      <c r="B18" t="s">
        <v>5</v>
      </c>
      <c r="C18" t="s">
        <v>23</v>
      </c>
      <c r="D18" t="s">
        <v>26</v>
      </c>
      <c r="F18" s="4">
        <v>44.9</v>
      </c>
    </row>
    <row r="19" spans="2:6" x14ac:dyDescent="0.25">
      <c r="B19" t="s">
        <v>5</v>
      </c>
      <c r="C19" t="s">
        <v>27</v>
      </c>
      <c r="D19" t="s">
        <v>28</v>
      </c>
      <c r="F19" s="4">
        <v>49.9</v>
      </c>
    </row>
    <row r="20" spans="2:6" x14ac:dyDescent="0.25">
      <c r="B20" t="s">
        <v>5</v>
      </c>
      <c r="C20" t="s">
        <v>27</v>
      </c>
      <c r="D20" t="s">
        <v>29</v>
      </c>
      <c r="F20" s="4">
        <v>49.9</v>
      </c>
    </row>
    <row r="21" spans="2:6" x14ac:dyDescent="0.25">
      <c r="B21" t="s">
        <v>5</v>
      </c>
      <c r="C21" t="s">
        <v>30</v>
      </c>
      <c r="D21" t="s">
        <v>31</v>
      </c>
      <c r="E21" s="3" t="s">
        <v>32</v>
      </c>
      <c r="F21" s="4">
        <v>12.9</v>
      </c>
    </row>
    <row r="22" spans="2:6" x14ac:dyDescent="0.25">
      <c r="B22" t="s">
        <v>5</v>
      </c>
      <c r="C22" t="s">
        <v>30</v>
      </c>
      <c r="D22" t="s">
        <v>33</v>
      </c>
      <c r="F22" s="4">
        <v>24.9</v>
      </c>
    </row>
    <row r="23" spans="2:6" x14ac:dyDescent="0.25">
      <c r="B23" t="s">
        <v>5</v>
      </c>
      <c r="C23" t="s">
        <v>30</v>
      </c>
      <c r="D23" t="s">
        <v>34</v>
      </c>
      <c r="E23" s="3" t="s">
        <v>35</v>
      </c>
      <c r="F23" s="4">
        <v>24.9</v>
      </c>
    </row>
    <row r="24" spans="2:6" x14ac:dyDescent="0.25">
      <c r="B24" t="s">
        <v>5</v>
      </c>
      <c r="C24" t="s">
        <v>30</v>
      </c>
      <c r="D24" t="s">
        <v>36</v>
      </c>
      <c r="E24" s="3" t="s">
        <v>37</v>
      </c>
      <c r="F24" s="4">
        <v>79.900000000000006</v>
      </c>
    </row>
    <row r="25" spans="2:6" x14ac:dyDescent="0.25">
      <c r="B25" t="s">
        <v>5</v>
      </c>
      <c r="C25" t="s">
        <v>30</v>
      </c>
      <c r="D25" t="s">
        <v>38</v>
      </c>
      <c r="E25" s="3" t="s">
        <v>39</v>
      </c>
      <c r="F25" s="4">
        <v>139.9</v>
      </c>
    </row>
    <row r="26" spans="2:6" x14ac:dyDescent="0.25">
      <c r="B26" t="s">
        <v>5</v>
      </c>
      <c r="C26" t="s">
        <v>30</v>
      </c>
      <c r="D26" t="s">
        <v>40</v>
      </c>
      <c r="E26" s="3" t="s">
        <v>41</v>
      </c>
      <c r="F26" s="4">
        <v>89.9</v>
      </c>
    </row>
    <row r="27" spans="2:6" x14ac:dyDescent="0.25">
      <c r="B27" t="s">
        <v>42</v>
      </c>
      <c r="C27" t="s">
        <v>43</v>
      </c>
      <c r="D27" t="s">
        <v>9</v>
      </c>
      <c r="E27" s="3" t="s">
        <v>10</v>
      </c>
      <c r="F27" s="4">
        <v>14.9</v>
      </c>
    </row>
    <row r="28" spans="2:6" x14ac:dyDescent="0.25">
      <c r="B28" t="s">
        <v>42</v>
      </c>
      <c r="C28" t="s">
        <v>43</v>
      </c>
      <c r="D28" t="s">
        <v>44</v>
      </c>
      <c r="E28" s="3" t="s">
        <v>45</v>
      </c>
      <c r="F28" s="4">
        <v>169.9</v>
      </c>
    </row>
    <row r="29" spans="2:6" x14ac:dyDescent="0.25">
      <c r="B29" t="s">
        <v>42</v>
      </c>
      <c r="C29" t="s">
        <v>43</v>
      </c>
      <c r="D29" t="s">
        <v>46</v>
      </c>
      <c r="E29" s="3" t="s">
        <v>47</v>
      </c>
      <c r="F29" s="4">
        <v>89.9</v>
      </c>
    </row>
    <row r="30" spans="2:6" x14ac:dyDescent="0.25">
      <c r="B30" t="s">
        <v>42</v>
      </c>
      <c r="C30" t="s">
        <v>48</v>
      </c>
      <c r="D30" t="s">
        <v>20</v>
      </c>
      <c r="F30" s="4">
        <v>19.899999999999999</v>
      </c>
    </row>
    <row r="31" spans="2:6" x14ac:dyDescent="0.25">
      <c r="B31" t="s">
        <v>42</v>
      </c>
      <c r="C31" t="s">
        <v>48</v>
      </c>
      <c r="D31" t="s">
        <v>21</v>
      </c>
      <c r="F31" s="4">
        <v>49.9</v>
      </c>
    </row>
    <row r="32" spans="2:6" x14ac:dyDescent="0.25">
      <c r="B32" t="s">
        <v>42</v>
      </c>
      <c r="C32" t="s">
        <v>48</v>
      </c>
      <c r="D32" t="s">
        <v>17</v>
      </c>
      <c r="F32" s="4">
        <v>30.9</v>
      </c>
    </row>
    <row r="33" spans="2:6" x14ac:dyDescent="0.25">
      <c r="B33" t="s">
        <v>42</v>
      </c>
      <c r="C33" t="s">
        <v>48</v>
      </c>
      <c r="D33" t="s">
        <v>16</v>
      </c>
      <c r="F33" s="4">
        <v>39.9</v>
      </c>
    </row>
    <row r="34" spans="2:6" x14ac:dyDescent="0.25">
      <c r="B34" t="s">
        <v>42</v>
      </c>
      <c r="C34" t="s">
        <v>48</v>
      </c>
      <c r="D34" t="s">
        <v>49</v>
      </c>
      <c r="F34" s="4">
        <v>44.9</v>
      </c>
    </row>
    <row r="35" spans="2:6" x14ac:dyDescent="0.25">
      <c r="B35" t="s">
        <v>42</v>
      </c>
      <c r="C35" t="s">
        <v>48</v>
      </c>
      <c r="D35" t="s">
        <v>50</v>
      </c>
      <c r="E35" s="3" t="s">
        <v>51</v>
      </c>
      <c r="F35" s="4">
        <v>89.9</v>
      </c>
    </row>
    <row r="36" spans="2:6" x14ac:dyDescent="0.25">
      <c r="B36" t="s">
        <v>42</v>
      </c>
      <c r="C36" t="s">
        <v>52</v>
      </c>
      <c r="D36" t="s">
        <v>53</v>
      </c>
      <c r="E36" s="3" t="s">
        <v>54</v>
      </c>
      <c r="F36" s="4">
        <v>119.9</v>
      </c>
    </row>
    <row r="37" spans="2:6" x14ac:dyDescent="0.25">
      <c r="B37" t="s">
        <v>42</v>
      </c>
      <c r="C37" t="s">
        <v>55</v>
      </c>
      <c r="D37" t="s">
        <v>56</v>
      </c>
      <c r="E37" s="3" t="s">
        <v>57</v>
      </c>
      <c r="F37" s="4">
        <v>39.9</v>
      </c>
    </row>
    <row r="38" spans="2:6" x14ac:dyDescent="0.25">
      <c r="B38" t="s">
        <v>42</v>
      </c>
      <c r="C38" t="s">
        <v>55</v>
      </c>
      <c r="D38" t="s">
        <v>58</v>
      </c>
      <c r="F38" s="4">
        <v>49.9</v>
      </c>
    </row>
    <row r="39" spans="2:6" x14ac:dyDescent="0.25">
      <c r="B39" t="s">
        <v>42</v>
      </c>
      <c r="C39" t="s">
        <v>55</v>
      </c>
      <c r="D39" t="s">
        <v>59</v>
      </c>
      <c r="F39" s="4">
        <v>49.9</v>
      </c>
    </row>
    <row r="40" spans="2:6" x14ac:dyDescent="0.25">
      <c r="B40" t="s">
        <v>42</v>
      </c>
      <c r="C40" t="s">
        <v>55</v>
      </c>
      <c r="D40" t="s">
        <v>60</v>
      </c>
      <c r="E40" s="3" t="s">
        <v>61</v>
      </c>
      <c r="F40" s="4">
        <v>34.9</v>
      </c>
    </row>
    <row r="41" spans="2:6" x14ac:dyDescent="0.25">
      <c r="B41" t="s">
        <v>42</v>
      </c>
      <c r="C41" t="s">
        <v>62</v>
      </c>
      <c r="D41" t="s">
        <v>63</v>
      </c>
      <c r="E41" s="3" t="s">
        <v>64</v>
      </c>
      <c r="F41" s="4">
        <v>149.9</v>
      </c>
    </row>
    <row r="42" spans="2:6" x14ac:dyDescent="0.25">
      <c r="B42" t="s">
        <v>42</v>
      </c>
      <c r="C42" t="s">
        <v>62</v>
      </c>
      <c r="D42" t="s">
        <v>65</v>
      </c>
      <c r="F42" s="4">
        <v>34.9</v>
      </c>
    </row>
    <row r="43" spans="2:6" x14ac:dyDescent="0.25">
      <c r="B43" t="s">
        <v>42</v>
      </c>
      <c r="C43" t="s">
        <v>62</v>
      </c>
      <c r="D43" t="s">
        <v>66</v>
      </c>
      <c r="F43" s="4">
        <v>34.9</v>
      </c>
    </row>
    <row r="44" spans="2:6" x14ac:dyDescent="0.25">
      <c r="B44" t="s">
        <v>42</v>
      </c>
      <c r="C44" t="s">
        <v>62</v>
      </c>
      <c r="D44" t="s">
        <v>67</v>
      </c>
      <c r="F44" s="4">
        <v>34.9</v>
      </c>
    </row>
    <row r="45" spans="2:6" x14ac:dyDescent="0.25">
      <c r="B45" t="s">
        <v>42</v>
      </c>
      <c r="C45" t="s">
        <v>62</v>
      </c>
      <c r="D45" t="s">
        <v>68</v>
      </c>
      <c r="F45" s="4">
        <v>29.9</v>
      </c>
    </row>
    <row r="46" spans="2:6" x14ac:dyDescent="0.25">
      <c r="B46" t="s">
        <v>42</v>
      </c>
      <c r="C46" t="s">
        <v>62</v>
      </c>
      <c r="D46" t="s">
        <v>69</v>
      </c>
      <c r="F46" s="4">
        <v>29.9</v>
      </c>
    </row>
    <row r="47" spans="2:6" ht="30" x14ac:dyDescent="0.25">
      <c r="B47" t="s">
        <v>42</v>
      </c>
      <c r="C47" t="s">
        <v>62</v>
      </c>
      <c r="D47" t="s">
        <v>70</v>
      </c>
      <c r="E47" s="3" t="s">
        <v>71</v>
      </c>
      <c r="F47" s="4">
        <v>24.9</v>
      </c>
    </row>
    <row r="48" spans="2:6" x14ac:dyDescent="0.25">
      <c r="B48" t="s">
        <v>42</v>
      </c>
      <c r="C48" t="s">
        <v>72</v>
      </c>
      <c r="D48" t="s">
        <v>73</v>
      </c>
      <c r="E48" s="3" t="s">
        <v>74</v>
      </c>
      <c r="F48" s="4">
        <v>119.9</v>
      </c>
    </row>
    <row r="49" spans="2:6" x14ac:dyDescent="0.25">
      <c r="B49" t="s">
        <v>42</v>
      </c>
      <c r="C49" t="s">
        <v>72</v>
      </c>
      <c r="D49" t="s">
        <v>75</v>
      </c>
      <c r="E49" s="3" t="s">
        <v>76</v>
      </c>
      <c r="F49" s="4">
        <v>219.9</v>
      </c>
    </row>
    <row r="50" spans="2:6" s="42" customFormat="1" x14ac:dyDescent="0.25">
      <c r="B50" s="42" t="s">
        <v>42</v>
      </c>
      <c r="C50" s="42" t="s">
        <v>72</v>
      </c>
      <c r="D50" s="42" t="s">
        <v>77</v>
      </c>
      <c r="E50" s="43" t="s">
        <v>78</v>
      </c>
      <c r="F50" s="44">
        <v>399.9</v>
      </c>
    </row>
    <row r="51" spans="2:6" x14ac:dyDescent="0.25">
      <c r="B51" t="s">
        <v>79</v>
      </c>
      <c r="C51" t="s">
        <v>80</v>
      </c>
      <c r="D51" t="s">
        <v>81</v>
      </c>
      <c r="F51" s="4">
        <v>24.9</v>
      </c>
    </row>
    <row r="52" spans="2:6" x14ac:dyDescent="0.25">
      <c r="B52" t="s">
        <v>79</v>
      </c>
      <c r="C52" t="s">
        <v>80</v>
      </c>
      <c r="D52" t="s">
        <v>82</v>
      </c>
      <c r="E52" s="3" t="s">
        <v>83</v>
      </c>
      <c r="F52" s="4">
        <v>64.900000000000006</v>
      </c>
    </row>
    <row r="53" spans="2:6" x14ac:dyDescent="0.25">
      <c r="B53" t="s">
        <v>79</v>
      </c>
      <c r="C53" t="s">
        <v>80</v>
      </c>
      <c r="D53" t="s">
        <v>84</v>
      </c>
      <c r="F53" s="4">
        <v>49.9</v>
      </c>
    </row>
    <row r="54" spans="2:6" x14ac:dyDescent="0.25">
      <c r="B54" t="s">
        <v>79</v>
      </c>
      <c r="C54" t="s">
        <v>85</v>
      </c>
      <c r="D54" t="s">
        <v>86</v>
      </c>
      <c r="E54" s="3" t="s">
        <v>87</v>
      </c>
      <c r="F54" s="4">
        <v>69.900000000000006</v>
      </c>
    </row>
    <row r="55" spans="2:6" x14ac:dyDescent="0.25">
      <c r="B55" t="s">
        <v>79</v>
      </c>
      <c r="C55" t="s">
        <v>85</v>
      </c>
      <c r="D55" t="s">
        <v>88</v>
      </c>
      <c r="F55" s="4">
        <v>69.900000000000006</v>
      </c>
    </row>
    <row r="56" spans="2:6" x14ac:dyDescent="0.25">
      <c r="B56" t="s">
        <v>79</v>
      </c>
      <c r="C56" t="s">
        <v>85</v>
      </c>
      <c r="D56" t="s">
        <v>89</v>
      </c>
      <c r="E56" s="3" t="s">
        <v>90</v>
      </c>
      <c r="F56" s="4">
        <v>19.899999999999999</v>
      </c>
    </row>
    <row r="57" spans="2:6" x14ac:dyDescent="0.25">
      <c r="B57" t="s">
        <v>79</v>
      </c>
      <c r="C57" t="s">
        <v>85</v>
      </c>
      <c r="D57" t="s">
        <v>91</v>
      </c>
      <c r="E57" s="3" t="s">
        <v>92</v>
      </c>
      <c r="F57" s="4">
        <v>24.9</v>
      </c>
    </row>
    <row r="58" spans="2:6" x14ac:dyDescent="0.25">
      <c r="B58" t="s">
        <v>93</v>
      </c>
      <c r="C58" t="s">
        <v>94</v>
      </c>
      <c r="D58" t="s">
        <v>95</v>
      </c>
      <c r="E58" s="3" t="s">
        <v>96</v>
      </c>
      <c r="F58" s="4">
        <v>24.9</v>
      </c>
    </row>
    <row r="59" spans="2:6" ht="30" x14ac:dyDescent="0.25">
      <c r="B59" t="s">
        <v>93</v>
      </c>
      <c r="C59" t="s">
        <v>94</v>
      </c>
      <c r="D59" t="s">
        <v>97</v>
      </c>
      <c r="E59" s="3" t="s">
        <v>98</v>
      </c>
      <c r="F59" s="4">
        <v>44.9</v>
      </c>
    </row>
    <row r="60" spans="2:6" x14ac:dyDescent="0.25">
      <c r="B60" t="s">
        <v>93</v>
      </c>
      <c r="C60" t="s">
        <v>94</v>
      </c>
      <c r="D60" t="s">
        <v>99</v>
      </c>
      <c r="E60" s="3" t="s">
        <v>100</v>
      </c>
      <c r="F60" s="4">
        <v>99.9</v>
      </c>
    </row>
    <row r="61" spans="2:6" x14ac:dyDescent="0.25">
      <c r="B61" t="s">
        <v>93</v>
      </c>
      <c r="C61" t="s">
        <v>101</v>
      </c>
      <c r="D61" t="s">
        <v>102</v>
      </c>
      <c r="E61" s="3" t="s">
        <v>103</v>
      </c>
      <c r="F61" s="4">
        <v>59.9</v>
      </c>
    </row>
    <row r="62" spans="2:6" x14ac:dyDescent="0.25">
      <c r="B62" t="s">
        <v>93</v>
      </c>
      <c r="C62" t="s">
        <v>101</v>
      </c>
      <c r="D62" t="s">
        <v>104</v>
      </c>
      <c r="E62" s="3" t="s">
        <v>105</v>
      </c>
      <c r="F62" s="4">
        <v>99.9</v>
      </c>
    </row>
    <row r="63" spans="2:6" ht="30" x14ac:dyDescent="0.25">
      <c r="B63" t="s">
        <v>93</v>
      </c>
      <c r="C63" t="s">
        <v>101</v>
      </c>
      <c r="D63" t="s">
        <v>106</v>
      </c>
      <c r="E63" s="3" t="s">
        <v>107</v>
      </c>
      <c r="F63" s="4">
        <v>119.9</v>
      </c>
    </row>
    <row r="64" spans="2:6" ht="45" x14ac:dyDescent="0.25">
      <c r="B64" t="s">
        <v>93</v>
      </c>
      <c r="C64" t="s">
        <v>101</v>
      </c>
      <c r="D64" t="s">
        <v>108</v>
      </c>
      <c r="E64" s="3" t="s">
        <v>109</v>
      </c>
      <c r="F64" s="4">
        <v>179.9</v>
      </c>
    </row>
    <row r="65" spans="2:6" x14ac:dyDescent="0.25">
      <c r="B65" t="s">
        <v>93</v>
      </c>
      <c r="C65" t="s">
        <v>101</v>
      </c>
      <c r="D65" t="s">
        <v>110</v>
      </c>
      <c r="E65" s="3" t="s">
        <v>111</v>
      </c>
      <c r="F65" s="4">
        <v>89.9</v>
      </c>
    </row>
    <row r="66" spans="2:6" x14ac:dyDescent="0.25">
      <c r="B66" t="s">
        <v>93</v>
      </c>
      <c r="C66" t="s">
        <v>101</v>
      </c>
      <c r="D66" t="s">
        <v>112</v>
      </c>
      <c r="E66" s="3" t="s">
        <v>113</v>
      </c>
      <c r="F66" s="4">
        <v>29.9</v>
      </c>
    </row>
    <row r="67" spans="2:6" x14ac:dyDescent="0.25">
      <c r="B67" t="s">
        <v>93</v>
      </c>
      <c r="C67" t="s">
        <v>114</v>
      </c>
      <c r="D67" t="s">
        <v>115</v>
      </c>
      <c r="E67" s="3" t="s">
        <v>116</v>
      </c>
      <c r="F67" s="4">
        <v>99.9</v>
      </c>
    </row>
    <row r="68" spans="2:6" ht="30" x14ac:dyDescent="0.25">
      <c r="B68" t="s">
        <v>93</v>
      </c>
      <c r="C68" t="s">
        <v>114</v>
      </c>
      <c r="D68" t="s">
        <v>117</v>
      </c>
      <c r="E68" s="3" t="s">
        <v>118</v>
      </c>
      <c r="F68" s="4">
        <v>99.9</v>
      </c>
    </row>
    <row r="69" spans="2:6" x14ac:dyDescent="0.25">
      <c r="B69" t="s">
        <v>93</v>
      </c>
      <c r="C69" t="s">
        <v>119</v>
      </c>
      <c r="D69" t="s">
        <v>120</v>
      </c>
      <c r="E69" s="3" t="s">
        <v>121</v>
      </c>
      <c r="F69" s="4">
        <v>149.9</v>
      </c>
    </row>
    <row r="70" spans="2:6" x14ac:dyDescent="0.25">
      <c r="B70" t="s">
        <v>93</v>
      </c>
      <c r="C70" t="s">
        <v>122</v>
      </c>
      <c r="D70" t="s">
        <v>123</v>
      </c>
      <c r="E70" s="3" t="s">
        <v>124</v>
      </c>
      <c r="F70" s="4">
        <v>44.9</v>
      </c>
    </row>
    <row r="71" spans="2:6" x14ac:dyDescent="0.25">
      <c r="B71" t="s">
        <v>93</v>
      </c>
      <c r="C71" t="s">
        <v>122</v>
      </c>
      <c r="D71" t="s">
        <v>125</v>
      </c>
      <c r="F71" s="4">
        <v>44.9</v>
      </c>
    </row>
    <row r="72" spans="2:6" x14ac:dyDescent="0.25">
      <c r="B72" t="s">
        <v>93</v>
      </c>
      <c r="C72" t="s">
        <v>122</v>
      </c>
      <c r="D72" t="s">
        <v>126</v>
      </c>
      <c r="F72" s="4">
        <v>44.9</v>
      </c>
    </row>
    <row r="73" spans="2:6" x14ac:dyDescent="0.25">
      <c r="B73" t="s">
        <v>93</v>
      </c>
      <c r="C73" t="s">
        <v>127</v>
      </c>
      <c r="D73" t="s">
        <v>128</v>
      </c>
      <c r="E73" s="3" t="s">
        <v>129</v>
      </c>
      <c r="F73" s="4">
        <v>24.9</v>
      </c>
    </row>
    <row r="74" spans="2:6" x14ac:dyDescent="0.25">
      <c r="B74" t="s">
        <v>93</v>
      </c>
      <c r="C74" t="s">
        <v>127</v>
      </c>
      <c r="D74" t="s">
        <v>130</v>
      </c>
      <c r="E74" s="3" t="s">
        <v>131</v>
      </c>
      <c r="F74" s="4">
        <v>29.9</v>
      </c>
    </row>
    <row r="75" spans="2:6" x14ac:dyDescent="0.25">
      <c r="B75" t="s">
        <v>93</v>
      </c>
      <c r="C75" t="s">
        <v>127</v>
      </c>
      <c r="D75" t="s">
        <v>132</v>
      </c>
      <c r="F75" s="4">
        <v>59.9</v>
      </c>
    </row>
    <row r="76" spans="2:6" x14ac:dyDescent="0.25">
      <c r="B76" t="s">
        <v>93</v>
      </c>
      <c r="C76" t="s">
        <v>127</v>
      </c>
      <c r="D76" t="s">
        <v>133</v>
      </c>
      <c r="F76" s="4">
        <v>4.9000000000000004</v>
      </c>
    </row>
    <row r="77" spans="2:6" x14ac:dyDescent="0.25">
      <c r="B77" t="s">
        <v>93</v>
      </c>
      <c r="C77" t="s">
        <v>134</v>
      </c>
      <c r="D77" t="s">
        <v>135</v>
      </c>
      <c r="F77" s="4">
        <v>44.9</v>
      </c>
    </row>
    <row r="78" spans="2:6" x14ac:dyDescent="0.25">
      <c r="B78" t="s">
        <v>93</v>
      </c>
      <c r="C78" t="s">
        <v>134</v>
      </c>
      <c r="D78" t="s">
        <v>136</v>
      </c>
      <c r="F78" s="4">
        <v>44.9</v>
      </c>
    </row>
    <row r="79" spans="2:6" x14ac:dyDescent="0.25">
      <c r="B79" t="s">
        <v>93</v>
      </c>
      <c r="C79" t="s">
        <v>134</v>
      </c>
      <c r="D79" t="s">
        <v>137</v>
      </c>
      <c r="F79" s="4">
        <v>30.9</v>
      </c>
    </row>
    <row r="80" spans="2:6" x14ac:dyDescent="0.25">
      <c r="B80" t="s">
        <v>93</v>
      </c>
      <c r="C80" t="s">
        <v>134</v>
      </c>
      <c r="D80" t="s">
        <v>138</v>
      </c>
      <c r="E80" s="3" t="s">
        <v>139</v>
      </c>
      <c r="F80" s="4">
        <v>44.9</v>
      </c>
    </row>
    <row r="81" spans="2:6" x14ac:dyDescent="0.25">
      <c r="B81" t="s">
        <v>93</v>
      </c>
      <c r="C81" t="s">
        <v>134</v>
      </c>
      <c r="D81" t="s">
        <v>123</v>
      </c>
      <c r="E81" s="3" t="s">
        <v>124</v>
      </c>
      <c r="F81" s="4">
        <v>44.9</v>
      </c>
    </row>
    <row r="82" spans="2:6" x14ac:dyDescent="0.25">
      <c r="B82" t="s">
        <v>140</v>
      </c>
      <c r="C82" t="s">
        <v>141</v>
      </c>
      <c r="D82" t="s">
        <v>142</v>
      </c>
      <c r="E82" s="3" t="s">
        <v>143</v>
      </c>
      <c r="F82" s="4">
        <v>134.9</v>
      </c>
    </row>
    <row r="83" spans="2:6" x14ac:dyDescent="0.25">
      <c r="B83" t="s">
        <v>140</v>
      </c>
      <c r="C83" t="s">
        <v>141</v>
      </c>
      <c r="D83" t="s">
        <v>144</v>
      </c>
      <c r="E83" s="3" t="s">
        <v>145</v>
      </c>
      <c r="F83" s="4">
        <v>194.9</v>
      </c>
    </row>
    <row r="84" spans="2:6" x14ac:dyDescent="0.25">
      <c r="B84" t="s">
        <v>140</v>
      </c>
      <c r="C84" t="s">
        <v>146</v>
      </c>
      <c r="D84" t="s">
        <v>147</v>
      </c>
      <c r="F84" s="4">
        <v>9.9</v>
      </c>
    </row>
    <row r="85" spans="2:6" x14ac:dyDescent="0.25">
      <c r="B85" t="s">
        <v>140</v>
      </c>
      <c r="C85" t="s">
        <v>148</v>
      </c>
      <c r="D85" t="s">
        <v>149</v>
      </c>
      <c r="E85" s="3" t="s">
        <v>150</v>
      </c>
      <c r="F85" s="4">
        <v>179.9</v>
      </c>
    </row>
    <row r="86" spans="2:6" x14ac:dyDescent="0.25">
      <c r="B86" t="s">
        <v>140</v>
      </c>
      <c r="C86" t="s">
        <v>148</v>
      </c>
      <c r="D86" t="s">
        <v>151</v>
      </c>
      <c r="E86" s="3" t="s">
        <v>152</v>
      </c>
      <c r="F86" s="4">
        <v>219.9</v>
      </c>
    </row>
    <row r="87" spans="2:6" x14ac:dyDescent="0.25">
      <c r="B87" t="s">
        <v>140</v>
      </c>
      <c r="C87" t="s">
        <v>148</v>
      </c>
      <c r="D87" t="s">
        <v>153</v>
      </c>
      <c r="E87" s="3" t="s">
        <v>154</v>
      </c>
      <c r="F87" s="4">
        <v>259.89999999999998</v>
      </c>
    </row>
    <row r="88" spans="2:6" x14ac:dyDescent="0.25">
      <c r="B88" t="s">
        <v>140</v>
      </c>
      <c r="C88" t="s">
        <v>148</v>
      </c>
      <c r="D88" t="s">
        <v>155</v>
      </c>
      <c r="E88" s="3" t="s">
        <v>156</v>
      </c>
      <c r="F88" s="4">
        <v>279.89999999999998</v>
      </c>
    </row>
    <row r="89" spans="2:6" x14ac:dyDescent="0.25">
      <c r="B89" t="s">
        <v>140</v>
      </c>
      <c r="C89" t="s">
        <v>157</v>
      </c>
      <c r="D89" t="s">
        <v>158</v>
      </c>
      <c r="E89" s="3" t="s">
        <v>159</v>
      </c>
      <c r="F89" s="4">
        <v>54.9</v>
      </c>
    </row>
    <row r="90" spans="2:6" x14ac:dyDescent="0.25">
      <c r="B90" t="s">
        <v>140</v>
      </c>
      <c r="C90" t="s">
        <v>157</v>
      </c>
      <c r="D90" t="s">
        <v>160</v>
      </c>
      <c r="E90" s="3" t="s">
        <v>161</v>
      </c>
      <c r="F90" s="4">
        <v>109.9</v>
      </c>
    </row>
    <row r="91" spans="2:6" x14ac:dyDescent="0.25">
      <c r="B91" t="s">
        <v>140</v>
      </c>
      <c r="C91" t="s">
        <v>162</v>
      </c>
      <c r="D91" t="s">
        <v>163</v>
      </c>
      <c r="E91" s="3" t="s">
        <v>164</v>
      </c>
      <c r="F91" s="4">
        <v>14.9</v>
      </c>
    </row>
    <row r="92" spans="2:6" x14ac:dyDescent="0.25">
      <c r="B92" t="s">
        <v>140</v>
      </c>
      <c r="C92" t="s">
        <v>162</v>
      </c>
      <c r="D92" t="s">
        <v>56</v>
      </c>
      <c r="E92" s="3" t="s">
        <v>57</v>
      </c>
      <c r="F92" s="4">
        <v>29.9</v>
      </c>
    </row>
    <row r="93" spans="2:6" x14ac:dyDescent="0.25">
      <c r="B93" t="s">
        <v>140</v>
      </c>
      <c r="C93" t="s">
        <v>162</v>
      </c>
      <c r="D93" t="s">
        <v>165</v>
      </c>
      <c r="E93" s="3" t="s">
        <v>166</v>
      </c>
      <c r="F93" s="4">
        <v>49.9</v>
      </c>
    </row>
    <row r="94" spans="2:6" x14ac:dyDescent="0.25">
      <c r="B94" t="s">
        <v>167</v>
      </c>
      <c r="C94" t="s">
        <v>168</v>
      </c>
      <c r="D94" t="s">
        <v>169</v>
      </c>
      <c r="E94" s="3" t="s">
        <v>170</v>
      </c>
      <c r="F94" s="4">
        <v>119.9</v>
      </c>
    </row>
    <row r="95" spans="2:6" x14ac:dyDescent="0.25">
      <c r="B95" t="s">
        <v>167</v>
      </c>
      <c r="C95" t="s">
        <v>168</v>
      </c>
      <c r="D95" t="s">
        <v>171</v>
      </c>
      <c r="E95" s="3" t="s">
        <v>172</v>
      </c>
      <c r="F95" s="4">
        <v>189.9</v>
      </c>
    </row>
    <row r="96" spans="2:6" x14ac:dyDescent="0.25">
      <c r="B96" t="s">
        <v>167</v>
      </c>
      <c r="C96" t="s">
        <v>168</v>
      </c>
      <c r="D96" t="s">
        <v>173</v>
      </c>
      <c r="E96" s="3" t="s">
        <v>174</v>
      </c>
      <c r="F96" s="4">
        <v>74.900000000000006</v>
      </c>
    </row>
    <row r="97" spans="2:6" x14ac:dyDescent="0.25">
      <c r="B97" t="s">
        <v>167</v>
      </c>
      <c r="C97" t="s">
        <v>175</v>
      </c>
      <c r="D97" t="s">
        <v>176</v>
      </c>
      <c r="E97" s="3" t="s">
        <v>177</v>
      </c>
      <c r="F97" s="4">
        <v>69.900000000000006</v>
      </c>
    </row>
    <row r="98" spans="2:6" x14ac:dyDescent="0.25">
      <c r="B98" t="s">
        <v>167</v>
      </c>
      <c r="C98" t="s">
        <v>178</v>
      </c>
      <c r="D98" t="s">
        <v>179</v>
      </c>
      <c r="E98" s="3" t="s">
        <v>180</v>
      </c>
      <c r="F98" s="4">
        <v>119.9</v>
      </c>
    </row>
    <row r="99" spans="2:6" x14ac:dyDescent="0.25">
      <c r="B99" t="s">
        <v>181</v>
      </c>
      <c r="C99" t="s">
        <v>182</v>
      </c>
      <c r="D99" t="s">
        <v>183</v>
      </c>
      <c r="E99" s="3" t="s">
        <v>184</v>
      </c>
      <c r="F99" s="4">
        <v>29.9</v>
      </c>
    </row>
    <row r="100" spans="2:6" x14ac:dyDescent="0.25">
      <c r="B100" t="s">
        <v>181</v>
      </c>
      <c r="C100" t="s">
        <v>182</v>
      </c>
      <c r="D100" t="s">
        <v>185</v>
      </c>
      <c r="E100" s="3" t="s">
        <v>186</v>
      </c>
      <c r="F100" s="4">
        <v>12</v>
      </c>
    </row>
    <row r="101" spans="2:6" x14ac:dyDescent="0.25">
      <c r="B101" t="s">
        <v>181</v>
      </c>
      <c r="C101" t="s">
        <v>187</v>
      </c>
      <c r="D101" t="s">
        <v>188</v>
      </c>
      <c r="E101" s="3" t="s">
        <v>189</v>
      </c>
      <c r="F101" s="4">
        <v>109.9</v>
      </c>
    </row>
    <row r="102" spans="2:6" x14ac:dyDescent="0.25">
      <c r="B102" t="s">
        <v>181</v>
      </c>
      <c r="C102" t="s">
        <v>187</v>
      </c>
      <c r="D102" t="s">
        <v>190</v>
      </c>
      <c r="E102" s="3" t="s">
        <v>191</v>
      </c>
      <c r="F102" s="4">
        <v>124.9</v>
      </c>
    </row>
    <row r="103" spans="2:6" x14ac:dyDescent="0.25">
      <c r="B103" t="s">
        <v>181</v>
      </c>
      <c r="C103" t="s">
        <v>187</v>
      </c>
      <c r="D103" t="s">
        <v>192</v>
      </c>
      <c r="E103" s="3" t="s">
        <v>193</v>
      </c>
      <c r="F103" s="4">
        <v>49.9</v>
      </c>
    </row>
    <row r="104" spans="2:6" x14ac:dyDescent="0.25">
      <c r="B104" t="s">
        <v>181</v>
      </c>
      <c r="C104" t="s">
        <v>187</v>
      </c>
      <c r="D104" t="s">
        <v>194</v>
      </c>
      <c r="F104" s="4">
        <v>99.9</v>
      </c>
    </row>
    <row r="105" spans="2:6" x14ac:dyDescent="0.25">
      <c r="B105" t="s">
        <v>181</v>
      </c>
      <c r="C105" t="s">
        <v>195</v>
      </c>
      <c r="D105" t="s">
        <v>196</v>
      </c>
      <c r="F105" s="4">
        <v>14.9</v>
      </c>
    </row>
    <row r="106" spans="2:6" x14ac:dyDescent="0.25">
      <c r="B106" t="s">
        <v>181</v>
      </c>
      <c r="C106" t="s">
        <v>195</v>
      </c>
      <c r="D106" t="s">
        <v>197</v>
      </c>
      <c r="F106" s="4">
        <v>4.9000000000000004</v>
      </c>
    </row>
    <row r="107" spans="2:6" x14ac:dyDescent="0.25">
      <c r="B107" t="s">
        <v>181</v>
      </c>
      <c r="C107" t="s">
        <v>195</v>
      </c>
      <c r="D107" t="s">
        <v>198</v>
      </c>
      <c r="F107" s="4">
        <v>4.9000000000000004</v>
      </c>
    </row>
    <row r="108" spans="2:6" x14ac:dyDescent="0.25">
      <c r="B108" t="s">
        <v>181</v>
      </c>
      <c r="C108" t="s">
        <v>199</v>
      </c>
      <c r="D108" t="s">
        <v>200</v>
      </c>
      <c r="E108" s="3" t="s">
        <v>201</v>
      </c>
      <c r="F108" s="4">
        <v>149.9</v>
      </c>
    </row>
    <row r="109" spans="2:6" x14ac:dyDescent="0.25">
      <c r="B109" t="s">
        <v>181</v>
      </c>
      <c r="C109" t="s">
        <v>202</v>
      </c>
      <c r="D109" t="s">
        <v>203</v>
      </c>
      <c r="F109" s="4">
        <v>69.900000000000006</v>
      </c>
    </row>
    <row r="110" spans="2:6" x14ac:dyDescent="0.25">
      <c r="B110" t="s">
        <v>181</v>
      </c>
      <c r="C110" t="s">
        <v>202</v>
      </c>
      <c r="D110" t="s">
        <v>204</v>
      </c>
      <c r="F110" s="4">
        <v>94.9</v>
      </c>
    </row>
    <row r="111" spans="2:6" x14ac:dyDescent="0.25">
      <c r="B111" t="s">
        <v>181</v>
      </c>
      <c r="C111" t="s">
        <v>205</v>
      </c>
      <c r="D111" t="s">
        <v>206</v>
      </c>
      <c r="E111" s="3" t="s">
        <v>207</v>
      </c>
      <c r="F111" s="4">
        <v>149.9</v>
      </c>
    </row>
    <row r="112" spans="2:6" ht="30" x14ac:dyDescent="0.25">
      <c r="B112" t="s">
        <v>208</v>
      </c>
      <c r="C112" t="s">
        <v>209</v>
      </c>
      <c r="D112" t="s">
        <v>210</v>
      </c>
      <c r="E112" s="3" t="s">
        <v>211</v>
      </c>
      <c r="F112" s="4">
        <v>199.9</v>
      </c>
    </row>
    <row r="113" spans="2:6" x14ac:dyDescent="0.25">
      <c r="B113" t="s">
        <v>208</v>
      </c>
      <c r="C113" t="s">
        <v>212</v>
      </c>
      <c r="D113" t="s">
        <v>213</v>
      </c>
      <c r="F113" s="4">
        <v>79.900000000000006</v>
      </c>
    </row>
    <row r="114" spans="2:6" x14ac:dyDescent="0.25">
      <c r="B114" t="s">
        <v>208</v>
      </c>
      <c r="C114" t="s">
        <v>212</v>
      </c>
      <c r="D114" t="s">
        <v>214</v>
      </c>
      <c r="F114" s="4">
        <v>29.9</v>
      </c>
    </row>
    <row r="115" spans="2:6" x14ac:dyDescent="0.25">
      <c r="B115" t="s">
        <v>208</v>
      </c>
      <c r="C115" t="s">
        <v>212</v>
      </c>
      <c r="D115" t="s">
        <v>49</v>
      </c>
      <c r="F115" s="4">
        <v>44.9</v>
      </c>
    </row>
    <row r="116" spans="2:6" x14ac:dyDescent="0.25">
      <c r="B116" t="s">
        <v>208</v>
      </c>
      <c r="C116" t="s">
        <v>212</v>
      </c>
      <c r="D116" t="s">
        <v>215</v>
      </c>
      <c r="F116" s="4">
        <v>49.9</v>
      </c>
    </row>
    <row r="117" spans="2:6" x14ac:dyDescent="0.25">
      <c r="B117" t="s">
        <v>208</v>
      </c>
      <c r="C117" t="s">
        <v>212</v>
      </c>
      <c r="D117" t="s">
        <v>216</v>
      </c>
      <c r="F117" s="4">
        <v>29.9</v>
      </c>
    </row>
    <row r="118" spans="2:6" x14ac:dyDescent="0.25">
      <c r="B118" t="s">
        <v>217</v>
      </c>
      <c r="C118" t="s">
        <v>217</v>
      </c>
      <c r="D118" t="s">
        <v>218</v>
      </c>
      <c r="E118" s="3" t="s">
        <v>219</v>
      </c>
      <c r="F118" s="4">
        <v>149.9</v>
      </c>
    </row>
    <row r="119" spans="2:6" ht="30" x14ac:dyDescent="0.25">
      <c r="B119" t="s">
        <v>217</v>
      </c>
      <c r="C119" t="s">
        <v>220</v>
      </c>
      <c r="D119" t="s">
        <v>221</v>
      </c>
      <c r="E119" s="3" t="s">
        <v>222</v>
      </c>
      <c r="F119" s="4">
        <v>199.9</v>
      </c>
    </row>
    <row r="120" spans="2:6" x14ac:dyDescent="0.25">
      <c r="B120" t="s">
        <v>217</v>
      </c>
      <c r="C120" t="s">
        <v>220</v>
      </c>
      <c r="D120" t="s">
        <v>223</v>
      </c>
      <c r="E120" s="3" t="s">
        <v>224</v>
      </c>
      <c r="F120" s="4">
        <v>54.9</v>
      </c>
    </row>
    <row r="121" spans="2:6" x14ac:dyDescent="0.25">
      <c r="B121" t="s">
        <v>217</v>
      </c>
      <c r="C121" t="s">
        <v>220</v>
      </c>
      <c r="D121" t="s">
        <v>225</v>
      </c>
      <c r="E121" s="3" t="s">
        <v>226</v>
      </c>
      <c r="F121" s="4">
        <v>69.900000000000006</v>
      </c>
    </row>
    <row r="122" spans="2:6" x14ac:dyDescent="0.25">
      <c r="B122" t="s">
        <v>227</v>
      </c>
      <c r="C122" t="s">
        <v>228</v>
      </c>
      <c r="D122" t="s">
        <v>228</v>
      </c>
      <c r="E122" s="3" t="s">
        <v>229</v>
      </c>
      <c r="F122" s="4">
        <v>299.89999999999998</v>
      </c>
    </row>
    <row r="123" spans="2:6" x14ac:dyDescent="0.25">
      <c r="B123" t="s">
        <v>227</v>
      </c>
      <c r="C123" t="s">
        <v>230</v>
      </c>
      <c r="D123" t="s">
        <v>230</v>
      </c>
      <c r="E123" s="3" t="s">
        <v>231</v>
      </c>
      <c r="F123" s="4">
        <v>249.9</v>
      </c>
    </row>
    <row r="124" spans="2:6" x14ac:dyDescent="0.25">
      <c r="B124" t="s">
        <v>227</v>
      </c>
      <c r="C124" t="s">
        <v>232</v>
      </c>
      <c r="D124" t="s">
        <v>233</v>
      </c>
      <c r="E124" s="3" t="s">
        <v>234</v>
      </c>
      <c r="F124" s="4">
        <v>119.9</v>
      </c>
    </row>
    <row r="125" spans="2:6" x14ac:dyDescent="0.25">
      <c r="B125" t="s">
        <v>227</v>
      </c>
      <c r="C125" t="s">
        <v>23</v>
      </c>
      <c r="D125" t="s">
        <v>235</v>
      </c>
      <c r="E125" s="3" t="s">
        <v>236</v>
      </c>
      <c r="F125" s="4">
        <v>14.9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573C-7F02-4BC0-A0D8-3FBCD3EDE2F7}">
  <dimension ref="A1:G423"/>
  <sheetViews>
    <sheetView view="pageLayout" topLeftCell="A413" zoomScale="205" zoomScaleNormal="160" zoomScalePageLayoutView="205" workbookViewId="0">
      <selection activeCell="C11" sqref="C11"/>
    </sheetView>
  </sheetViews>
  <sheetFormatPr baseColWidth="10" defaultRowHeight="15" x14ac:dyDescent="0.25"/>
  <sheetData>
    <row r="1" spans="1:7" ht="15.75" x14ac:dyDescent="0.25">
      <c r="A1" s="6" t="s">
        <v>237</v>
      </c>
      <c r="D1" s="93" t="s">
        <v>312</v>
      </c>
    </row>
    <row r="2" spans="1:7" ht="7.5" customHeight="1" x14ac:dyDescent="0.25"/>
    <row r="3" spans="1:7" x14ac:dyDescent="0.25">
      <c r="A3" t="s">
        <v>242</v>
      </c>
      <c r="C3" s="126"/>
      <c r="D3" s="126"/>
      <c r="E3" s="126"/>
      <c r="F3" s="126"/>
      <c r="G3" s="126"/>
    </row>
    <row r="4" spans="1:7" x14ac:dyDescent="0.25">
      <c r="A4" t="s">
        <v>243</v>
      </c>
      <c r="C4" s="129"/>
      <c r="D4" s="129"/>
      <c r="E4" s="129"/>
      <c r="F4" s="129"/>
      <c r="G4" s="129"/>
    </row>
    <row r="5" spans="1:7" x14ac:dyDescent="0.25">
      <c r="A5" t="s">
        <v>244</v>
      </c>
      <c r="C5" s="129"/>
      <c r="D5" s="129"/>
      <c r="E5" s="129"/>
      <c r="F5" s="129"/>
      <c r="G5" s="129"/>
    </row>
    <row r="6" spans="1:7" x14ac:dyDescent="0.25">
      <c r="A6" t="s">
        <v>245</v>
      </c>
      <c r="C6" s="129"/>
      <c r="D6" s="129"/>
      <c r="E6" s="129"/>
      <c r="F6" s="129"/>
      <c r="G6" s="129"/>
    </row>
    <row r="7" spans="1:7" x14ac:dyDescent="0.25">
      <c r="A7" t="s">
        <v>323</v>
      </c>
      <c r="C7" s="129"/>
      <c r="D7" s="129"/>
      <c r="E7" s="129"/>
      <c r="F7" s="129"/>
      <c r="G7" s="129"/>
    </row>
    <row r="8" spans="1:7" x14ac:dyDescent="0.25">
      <c r="A8" t="s">
        <v>324</v>
      </c>
      <c r="C8" s="129"/>
      <c r="D8" s="129"/>
      <c r="E8" s="129"/>
      <c r="F8" s="129"/>
      <c r="G8" s="129"/>
    </row>
    <row r="10" spans="1:7" x14ac:dyDescent="0.25">
      <c r="F10" t="s">
        <v>238</v>
      </c>
    </row>
    <row r="11" spans="1:7" ht="31.5" customHeight="1" x14ac:dyDescent="0.25">
      <c r="F11" s="117" t="s">
        <v>239</v>
      </c>
      <c r="G11" s="117"/>
    </row>
    <row r="12" spans="1:7" x14ac:dyDescent="0.25">
      <c r="F12" t="s">
        <v>240</v>
      </c>
    </row>
    <row r="13" spans="1:7" x14ac:dyDescent="0.25">
      <c r="F13" t="s">
        <v>241</v>
      </c>
    </row>
    <row r="15" spans="1:7" ht="15.75" x14ac:dyDescent="0.25">
      <c r="A15" s="123" t="s">
        <v>246</v>
      </c>
      <c r="B15" s="123"/>
      <c r="C15" s="123"/>
      <c r="D15" s="123"/>
      <c r="E15" s="123"/>
      <c r="F15" s="123"/>
      <c r="G15" s="123"/>
    </row>
    <row r="16" spans="1:7" ht="28.5" customHeight="1" x14ac:dyDescent="0.25">
      <c r="A16" s="127" t="s">
        <v>247</v>
      </c>
      <c r="B16" s="127"/>
      <c r="C16" s="127"/>
      <c r="D16" s="127"/>
      <c r="E16" s="127"/>
      <c r="F16" s="127"/>
      <c r="G16" s="127"/>
    </row>
    <row r="18" spans="1:7" ht="15.75" x14ac:dyDescent="0.25">
      <c r="A18" s="123" t="s">
        <v>248</v>
      </c>
      <c r="B18" s="123"/>
      <c r="C18" s="123"/>
      <c r="D18" s="123"/>
      <c r="E18" s="123"/>
      <c r="F18" s="123"/>
      <c r="G18" s="123"/>
    </row>
    <row r="19" spans="1:7" ht="240" customHeight="1" x14ac:dyDescent="0.25">
      <c r="A19" s="128" t="s">
        <v>249</v>
      </c>
      <c r="B19" s="128"/>
      <c r="C19" s="128"/>
      <c r="D19" s="128"/>
      <c r="E19" s="128"/>
      <c r="F19" s="128"/>
      <c r="G19" s="128"/>
    </row>
    <row r="21" spans="1:7" ht="15.75" x14ac:dyDescent="0.25">
      <c r="A21" s="123" t="s">
        <v>250</v>
      </c>
      <c r="B21" s="123"/>
      <c r="C21" s="123"/>
      <c r="D21" s="123"/>
      <c r="E21" s="123"/>
      <c r="F21" s="123"/>
      <c r="G21" s="123"/>
    </row>
    <row r="22" spans="1:7" ht="141.75" customHeight="1" x14ac:dyDescent="0.25">
      <c r="A22" s="124" t="s">
        <v>251</v>
      </c>
      <c r="B22" s="124"/>
      <c r="C22" s="124"/>
      <c r="D22" s="124"/>
      <c r="E22" s="124"/>
      <c r="F22" s="124"/>
      <c r="G22" s="124"/>
    </row>
    <row r="23" spans="1:7" ht="15.75" x14ac:dyDescent="0.25">
      <c r="A23" s="123" t="s">
        <v>252</v>
      </c>
      <c r="B23" s="123"/>
      <c r="C23" s="123"/>
      <c r="D23" s="123"/>
      <c r="E23" s="123"/>
      <c r="F23" s="123"/>
      <c r="G23" s="123"/>
    </row>
    <row r="24" spans="1:7" ht="184.5" customHeight="1" x14ac:dyDescent="0.25">
      <c r="A24" s="124" t="s">
        <v>253</v>
      </c>
      <c r="B24" s="124"/>
      <c r="C24" s="124"/>
      <c r="D24" s="124"/>
      <c r="E24" s="124"/>
      <c r="F24" s="124"/>
      <c r="G24" s="124"/>
    </row>
    <row r="26" spans="1:7" ht="15.75" x14ac:dyDescent="0.25">
      <c r="A26" s="123" t="s">
        <v>254</v>
      </c>
      <c r="B26" s="123"/>
      <c r="C26" s="123"/>
      <c r="D26" s="123"/>
      <c r="E26" s="123"/>
      <c r="F26" s="123"/>
      <c r="G26" s="123"/>
    </row>
    <row r="27" spans="1:7" ht="213.75" customHeight="1" x14ac:dyDescent="0.25">
      <c r="A27" s="124" t="s">
        <v>255</v>
      </c>
      <c r="B27" s="124"/>
      <c r="C27" s="124"/>
      <c r="D27" s="124"/>
      <c r="E27" s="124"/>
      <c r="F27" s="124"/>
      <c r="G27" s="124"/>
    </row>
    <row r="29" spans="1:7" ht="15.75" x14ac:dyDescent="0.25">
      <c r="A29" s="123" t="s">
        <v>256</v>
      </c>
      <c r="B29" s="123"/>
      <c r="C29" s="123"/>
      <c r="D29" s="123"/>
      <c r="E29" s="123"/>
      <c r="F29" s="123"/>
      <c r="G29" s="123"/>
    </row>
    <row r="30" spans="1:7" ht="133.5" customHeight="1" x14ac:dyDescent="0.25">
      <c r="A30" s="124" t="s">
        <v>257</v>
      </c>
      <c r="B30" s="124"/>
      <c r="C30" s="124"/>
      <c r="D30" s="124"/>
      <c r="E30" s="124"/>
      <c r="F30" s="124"/>
      <c r="G30" s="124"/>
    </row>
    <row r="32" spans="1:7" x14ac:dyDescent="0.25">
      <c r="A32" t="s">
        <v>259</v>
      </c>
      <c r="B32" s="125"/>
      <c r="C32" s="125"/>
      <c r="D32" s="125"/>
      <c r="E32" t="s">
        <v>258</v>
      </c>
      <c r="F32" s="125"/>
      <c r="G32" s="125"/>
    </row>
    <row r="33" spans="1:7" x14ac:dyDescent="0.25">
      <c r="B33" s="126"/>
      <c r="C33" s="126"/>
      <c r="D33" s="126"/>
      <c r="F33" s="126"/>
      <c r="G33" s="126"/>
    </row>
    <row r="34" spans="1:7" x14ac:dyDescent="0.25">
      <c r="D34" s="93" t="s">
        <v>325</v>
      </c>
    </row>
    <row r="35" spans="1:7" x14ac:dyDescent="0.25">
      <c r="A35" t="s">
        <v>260</v>
      </c>
    </row>
    <row r="36" spans="1:7" x14ac:dyDescent="0.25">
      <c r="C36" s="125"/>
      <c r="D36" s="125"/>
      <c r="E36" s="125"/>
      <c r="F36" s="125"/>
      <c r="G36" s="125"/>
    </row>
    <row r="37" spans="1:7" x14ac:dyDescent="0.25">
      <c r="C37" s="126"/>
      <c r="D37" s="126"/>
      <c r="E37" s="126"/>
      <c r="F37" s="126"/>
      <c r="G37" s="126"/>
    </row>
    <row r="38" spans="1:7" x14ac:dyDescent="0.25">
      <c r="C38" s="87"/>
      <c r="D38" s="87"/>
      <c r="E38" s="87"/>
      <c r="F38" s="87"/>
      <c r="G38" s="87"/>
    </row>
    <row r="39" spans="1:7" ht="15.75" x14ac:dyDescent="0.25">
      <c r="A39" s="123" t="s">
        <v>5</v>
      </c>
      <c r="B39" s="123"/>
      <c r="C39" s="123"/>
      <c r="D39" s="123"/>
      <c r="E39" s="123"/>
      <c r="F39" s="123"/>
      <c r="G39" s="123"/>
    </row>
    <row r="40" spans="1:7" ht="7.5" customHeight="1" x14ac:dyDescent="0.25"/>
    <row r="41" spans="1:7" ht="16.5" thickBot="1" x14ac:dyDescent="0.3">
      <c r="A41" s="5" t="s">
        <v>267</v>
      </c>
      <c r="B41" s="5" t="s">
        <v>1</v>
      </c>
      <c r="C41" s="5" t="s">
        <v>2</v>
      </c>
      <c r="D41" s="5" t="s">
        <v>263</v>
      </c>
      <c r="E41" s="5" t="s">
        <v>261</v>
      </c>
      <c r="F41" s="5" t="s">
        <v>262</v>
      </c>
      <c r="G41" s="5" t="s">
        <v>266</v>
      </c>
    </row>
    <row r="42" spans="1:7" ht="90" x14ac:dyDescent="0.25">
      <c r="A42" s="17" t="s">
        <v>268</v>
      </c>
      <c r="B42" s="18" t="s">
        <v>6</v>
      </c>
      <c r="C42" s="11" t="s">
        <v>7</v>
      </c>
      <c r="D42" s="12" t="s">
        <v>8</v>
      </c>
      <c r="E42" s="23">
        <v>9.9</v>
      </c>
      <c r="F42" s="94"/>
      <c r="G42" s="24">
        <f>IF(F42="Ja",E42,0)</f>
        <v>0</v>
      </c>
    </row>
    <row r="43" spans="1:7" ht="45.75" thickBot="1" x14ac:dyDescent="0.3">
      <c r="A43" s="15" t="s">
        <v>268</v>
      </c>
      <c r="B43" s="16" t="s">
        <v>6</v>
      </c>
      <c r="C43" s="13" t="s">
        <v>9</v>
      </c>
      <c r="D43" s="14" t="s">
        <v>10</v>
      </c>
      <c r="E43" s="25">
        <v>14.9</v>
      </c>
      <c r="F43" s="95"/>
      <c r="G43" s="26">
        <f t="shared" ref="G43:G61" si="0">IF(F43="Ja",E43,0)</f>
        <v>0</v>
      </c>
    </row>
    <row r="44" spans="1:7" ht="67.5" x14ac:dyDescent="0.25">
      <c r="A44" s="17" t="s">
        <v>268</v>
      </c>
      <c r="B44" s="18" t="s">
        <v>11</v>
      </c>
      <c r="C44" s="11" t="s">
        <v>12</v>
      </c>
      <c r="D44" s="12" t="s">
        <v>13</v>
      </c>
      <c r="E44" s="23">
        <v>14.9</v>
      </c>
      <c r="F44" s="94"/>
      <c r="G44" s="24">
        <f t="shared" si="0"/>
        <v>0</v>
      </c>
    </row>
    <row r="45" spans="1:7" ht="45" x14ac:dyDescent="0.25">
      <c r="A45" s="19" t="s">
        <v>268</v>
      </c>
      <c r="B45" s="20" t="s">
        <v>11</v>
      </c>
      <c r="C45" s="9" t="s">
        <v>14</v>
      </c>
      <c r="D45" s="10" t="s">
        <v>15</v>
      </c>
      <c r="E45" s="27">
        <v>39.9</v>
      </c>
      <c r="F45" s="96"/>
      <c r="G45" s="28">
        <f t="shared" si="0"/>
        <v>0</v>
      </c>
    </row>
    <row r="46" spans="1:7" x14ac:dyDescent="0.25">
      <c r="A46" s="19" t="s">
        <v>268</v>
      </c>
      <c r="B46" s="20" t="s">
        <v>11</v>
      </c>
      <c r="C46" s="9" t="s">
        <v>16</v>
      </c>
      <c r="D46" s="10"/>
      <c r="E46" s="27">
        <v>39.9</v>
      </c>
      <c r="F46" s="96"/>
      <c r="G46" s="28">
        <f t="shared" si="0"/>
        <v>0</v>
      </c>
    </row>
    <row r="47" spans="1:7" ht="25.5" x14ac:dyDescent="0.25">
      <c r="A47" s="19" t="s">
        <v>268</v>
      </c>
      <c r="B47" s="20" t="s">
        <v>11</v>
      </c>
      <c r="C47" s="9" t="s">
        <v>17</v>
      </c>
      <c r="D47" s="10"/>
      <c r="E47" s="27">
        <v>30.9</v>
      </c>
      <c r="F47" s="96"/>
      <c r="G47" s="28">
        <f t="shared" si="0"/>
        <v>0</v>
      </c>
    </row>
    <row r="48" spans="1:7" ht="15.75" thickBot="1" x14ac:dyDescent="0.3">
      <c r="A48" s="21" t="s">
        <v>268</v>
      </c>
      <c r="B48" s="22" t="s">
        <v>11</v>
      </c>
      <c r="C48" s="13" t="s">
        <v>18</v>
      </c>
      <c r="D48" s="14"/>
      <c r="E48" s="25">
        <v>29.9</v>
      </c>
      <c r="F48" s="95"/>
      <c r="G48" s="26">
        <f t="shared" si="0"/>
        <v>0</v>
      </c>
    </row>
    <row r="49" spans="1:7" x14ac:dyDescent="0.25">
      <c r="A49" s="17" t="s">
        <v>268</v>
      </c>
      <c r="B49" s="18" t="s">
        <v>19</v>
      </c>
      <c r="C49" s="11" t="s">
        <v>20</v>
      </c>
      <c r="D49" s="12"/>
      <c r="E49" s="23">
        <v>19.899999999999999</v>
      </c>
      <c r="F49" s="94"/>
      <c r="G49" s="24">
        <f t="shared" si="0"/>
        <v>0</v>
      </c>
    </row>
    <row r="50" spans="1:7" x14ac:dyDescent="0.25">
      <c r="A50" s="19" t="s">
        <v>268</v>
      </c>
      <c r="B50" s="20" t="s">
        <v>19</v>
      </c>
      <c r="C50" s="9" t="s">
        <v>21</v>
      </c>
      <c r="D50" s="10"/>
      <c r="E50" s="27">
        <v>49.9</v>
      </c>
      <c r="F50" s="96"/>
      <c r="G50" s="28">
        <f t="shared" si="0"/>
        <v>0</v>
      </c>
    </row>
    <row r="51" spans="1:7" ht="15.75" thickBot="1" x14ac:dyDescent="0.3">
      <c r="A51" s="21" t="s">
        <v>268</v>
      </c>
      <c r="B51" s="22" t="s">
        <v>19</v>
      </c>
      <c r="C51" s="13" t="s">
        <v>22</v>
      </c>
      <c r="D51" s="14"/>
      <c r="E51" s="25">
        <v>9.9</v>
      </c>
      <c r="F51" s="95"/>
      <c r="G51" s="26">
        <f t="shared" si="0"/>
        <v>0</v>
      </c>
    </row>
    <row r="52" spans="1:7" ht="45" x14ac:dyDescent="0.25">
      <c r="A52" s="17" t="s">
        <v>268</v>
      </c>
      <c r="B52" s="18" t="s">
        <v>23</v>
      </c>
      <c r="C52" s="11" t="s">
        <v>24</v>
      </c>
      <c r="D52" s="12" t="s">
        <v>25</v>
      </c>
      <c r="E52" s="23">
        <v>44.9</v>
      </c>
      <c r="F52" s="94"/>
      <c r="G52" s="24">
        <f t="shared" si="0"/>
        <v>0</v>
      </c>
    </row>
    <row r="53" spans="1:7" ht="15.75" thickBot="1" x14ac:dyDescent="0.3">
      <c r="A53" s="21" t="s">
        <v>268</v>
      </c>
      <c r="B53" s="22" t="s">
        <v>23</v>
      </c>
      <c r="C53" s="13" t="s">
        <v>26</v>
      </c>
      <c r="D53" s="14"/>
      <c r="E53" s="25">
        <v>44.9</v>
      </c>
      <c r="F53" s="95"/>
      <c r="G53" s="26">
        <f t="shared" si="0"/>
        <v>0</v>
      </c>
    </row>
    <row r="54" spans="1:7" x14ac:dyDescent="0.25">
      <c r="A54" s="17" t="s">
        <v>268</v>
      </c>
      <c r="B54" s="18" t="s">
        <v>27</v>
      </c>
      <c r="C54" s="11" t="s">
        <v>28</v>
      </c>
      <c r="D54" s="12"/>
      <c r="E54" s="23">
        <v>49.9</v>
      </c>
      <c r="F54" s="94"/>
      <c r="G54" s="24">
        <f t="shared" si="0"/>
        <v>0</v>
      </c>
    </row>
    <row r="55" spans="1:7" ht="15.75" thickBot="1" x14ac:dyDescent="0.3">
      <c r="A55" s="21" t="s">
        <v>268</v>
      </c>
      <c r="B55" s="22" t="s">
        <v>27</v>
      </c>
      <c r="C55" s="13" t="s">
        <v>29</v>
      </c>
      <c r="D55" s="14"/>
      <c r="E55" s="25">
        <v>49.9</v>
      </c>
      <c r="F55" s="95"/>
      <c r="G55" s="26">
        <f t="shared" si="0"/>
        <v>0</v>
      </c>
    </row>
    <row r="56" spans="1:7" ht="25.5" x14ac:dyDescent="0.25">
      <c r="A56" s="17" t="s">
        <v>268</v>
      </c>
      <c r="B56" s="18" t="s">
        <v>30</v>
      </c>
      <c r="C56" s="11" t="s">
        <v>31</v>
      </c>
      <c r="D56" s="12" t="s">
        <v>32</v>
      </c>
      <c r="E56" s="23">
        <v>12.9</v>
      </c>
      <c r="F56" s="94"/>
      <c r="G56" s="24">
        <f t="shared" si="0"/>
        <v>0</v>
      </c>
    </row>
    <row r="57" spans="1:7" x14ac:dyDescent="0.25">
      <c r="A57" s="19" t="s">
        <v>268</v>
      </c>
      <c r="B57" s="20" t="s">
        <v>30</v>
      </c>
      <c r="C57" s="9" t="s">
        <v>33</v>
      </c>
      <c r="D57" s="10"/>
      <c r="E57" s="27">
        <v>24.9</v>
      </c>
      <c r="F57" s="96"/>
      <c r="G57" s="28">
        <f t="shared" si="0"/>
        <v>0</v>
      </c>
    </row>
    <row r="58" spans="1:7" ht="67.5" x14ac:dyDescent="0.25">
      <c r="A58" s="19" t="s">
        <v>268</v>
      </c>
      <c r="B58" s="20" t="s">
        <v>30</v>
      </c>
      <c r="C58" s="9" t="s">
        <v>34</v>
      </c>
      <c r="D58" s="10" t="s">
        <v>35</v>
      </c>
      <c r="E58" s="27">
        <v>24.9</v>
      </c>
      <c r="F58" s="96"/>
      <c r="G58" s="28">
        <f t="shared" si="0"/>
        <v>0</v>
      </c>
    </row>
    <row r="59" spans="1:7" ht="67.5" x14ac:dyDescent="0.25">
      <c r="A59" s="19" t="s">
        <v>268</v>
      </c>
      <c r="B59" s="20" t="s">
        <v>30</v>
      </c>
      <c r="C59" s="9" t="s">
        <v>36</v>
      </c>
      <c r="D59" s="10" t="s">
        <v>37</v>
      </c>
      <c r="E59" s="27">
        <v>79.900000000000006</v>
      </c>
      <c r="F59" s="96"/>
      <c r="G59" s="28">
        <f t="shared" si="0"/>
        <v>0</v>
      </c>
    </row>
    <row r="60" spans="1:7" ht="67.5" x14ac:dyDescent="0.25">
      <c r="A60" s="19" t="s">
        <v>268</v>
      </c>
      <c r="B60" s="20" t="s">
        <v>30</v>
      </c>
      <c r="C60" s="9" t="s">
        <v>38</v>
      </c>
      <c r="D60" s="10" t="s">
        <v>39</v>
      </c>
      <c r="E60" s="27">
        <v>139.9</v>
      </c>
      <c r="F60" s="96"/>
      <c r="G60" s="28">
        <f t="shared" si="0"/>
        <v>0</v>
      </c>
    </row>
    <row r="61" spans="1:7" ht="57" thickBot="1" x14ac:dyDescent="0.3">
      <c r="A61" s="21" t="s">
        <v>268</v>
      </c>
      <c r="B61" s="22" t="s">
        <v>30</v>
      </c>
      <c r="C61" s="13" t="s">
        <v>40</v>
      </c>
      <c r="D61" s="14" t="s">
        <v>41</v>
      </c>
      <c r="E61" s="25">
        <v>89.9</v>
      </c>
      <c r="F61" s="95"/>
      <c r="G61" s="26">
        <f t="shared" si="0"/>
        <v>0</v>
      </c>
    </row>
    <row r="62" spans="1:7" x14ac:dyDescent="0.25">
      <c r="A62" s="66"/>
      <c r="B62" s="66"/>
      <c r="C62" s="68"/>
      <c r="D62" s="69"/>
      <c r="E62" s="70"/>
      <c r="F62" s="71"/>
      <c r="G62" s="70"/>
    </row>
    <row r="63" spans="1:7" ht="18.75" x14ac:dyDescent="0.25">
      <c r="A63" s="116" t="s">
        <v>295</v>
      </c>
      <c r="B63" s="116"/>
      <c r="C63" s="116"/>
      <c r="D63" s="116"/>
      <c r="E63" s="116"/>
      <c r="F63" s="116"/>
      <c r="G63" s="116"/>
    </row>
    <row r="64" spans="1:7" x14ac:dyDescent="0.25">
      <c r="A64" s="122">
        <f>SUM($G$42:$G$61)</f>
        <v>0</v>
      </c>
      <c r="B64" s="122"/>
      <c r="C64" s="122"/>
      <c r="D64" s="122"/>
      <c r="E64" s="122"/>
      <c r="F64" s="122"/>
      <c r="G64" s="122"/>
    </row>
    <row r="65" spans="1:7" x14ac:dyDescent="0.25">
      <c r="A65" s="122"/>
      <c r="B65" s="122"/>
      <c r="C65" s="122"/>
      <c r="D65" s="122"/>
      <c r="E65" s="122"/>
      <c r="F65" s="122"/>
      <c r="G65" s="122"/>
    </row>
    <row r="66" spans="1:7" x14ac:dyDescent="0.25">
      <c r="A66" s="66"/>
      <c r="B66" s="66"/>
      <c r="C66" s="68"/>
      <c r="D66" s="69"/>
      <c r="E66" s="70"/>
      <c r="F66" s="71"/>
      <c r="G66" s="70"/>
    </row>
    <row r="67" spans="1:7" x14ac:dyDescent="0.25">
      <c r="A67" s="66"/>
      <c r="B67" s="66"/>
      <c r="C67" s="68"/>
      <c r="D67" s="69"/>
      <c r="E67" s="70"/>
      <c r="F67" s="71"/>
      <c r="G67" s="70"/>
    </row>
    <row r="68" spans="1:7" x14ac:dyDescent="0.25">
      <c r="A68" s="66"/>
      <c r="B68" s="66"/>
      <c r="C68" s="68"/>
      <c r="D68" s="69"/>
      <c r="E68" s="70"/>
      <c r="F68" s="71"/>
      <c r="G68" s="70"/>
    </row>
    <row r="69" spans="1:7" x14ac:dyDescent="0.25">
      <c r="A69" s="66"/>
      <c r="B69" s="66"/>
      <c r="C69" s="68"/>
      <c r="D69" s="69"/>
      <c r="E69" s="70"/>
      <c r="F69" s="71"/>
      <c r="G69" s="70"/>
    </row>
    <row r="70" spans="1:7" x14ac:dyDescent="0.25">
      <c r="A70" s="66"/>
      <c r="B70" s="66"/>
      <c r="C70" s="68"/>
      <c r="D70" s="69"/>
      <c r="E70" s="70"/>
      <c r="F70" s="71"/>
      <c r="G70" s="70"/>
    </row>
    <row r="71" spans="1:7" x14ac:dyDescent="0.25">
      <c r="A71" s="66"/>
      <c r="B71" s="66"/>
      <c r="C71" s="68"/>
      <c r="D71" s="69"/>
      <c r="E71" s="70"/>
      <c r="F71" s="71"/>
      <c r="G71" s="70"/>
    </row>
    <row r="72" spans="1:7" x14ac:dyDescent="0.25">
      <c r="A72" s="66"/>
      <c r="B72" s="66"/>
      <c r="C72" s="68"/>
      <c r="D72" s="69"/>
      <c r="E72" s="70"/>
      <c r="F72" s="71"/>
      <c r="G72" s="70"/>
    </row>
    <row r="73" spans="1:7" x14ac:dyDescent="0.25">
      <c r="A73" s="66"/>
      <c r="B73" s="66"/>
      <c r="C73" s="68"/>
      <c r="D73" s="69"/>
      <c r="E73" s="70"/>
      <c r="F73" s="71"/>
      <c r="G73" s="70"/>
    </row>
    <row r="74" spans="1:7" x14ac:dyDescent="0.25">
      <c r="A74" s="66"/>
      <c r="B74" s="66"/>
      <c r="C74" s="68"/>
      <c r="D74" s="69"/>
      <c r="E74" s="70"/>
      <c r="F74" s="71"/>
      <c r="G74" s="70"/>
    </row>
    <row r="75" spans="1:7" x14ac:dyDescent="0.25">
      <c r="A75" s="66"/>
      <c r="B75" s="66"/>
      <c r="C75" s="68"/>
      <c r="D75" s="69"/>
      <c r="E75" s="70"/>
      <c r="F75" s="71"/>
      <c r="G75" s="70"/>
    </row>
    <row r="76" spans="1:7" x14ac:dyDescent="0.25">
      <c r="A76" s="66"/>
      <c r="B76" s="66"/>
      <c r="C76" s="68"/>
      <c r="D76" s="69"/>
      <c r="E76" s="70"/>
      <c r="F76" s="71"/>
      <c r="G76" s="70"/>
    </row>
    <row r="77" spans="1:7" x14ac:dyDescent="0.25">
      <c r="A77" s="66"/>
      <c r="B77" s="66"/>
      <c r="C77" s="68"/>
      <c r="D77" s="69"/>
      <c r="E77" s="70"/>
      <c r="F77" s="71"/>
      <c r="G77" s="70"/>
    </row>
    <row r="78" spans="1:7" x14ac:dyDescent="0.25">
      <c r="A78" s="66"/>
      <c r="B78" s="66"/>
      <c r="C78" s="68"/>
      <c r="D78" s="69"/>
      <c r="E78" s="70"/>
      <c r="F78" s="71"/>
      <c r="G78" s="70"/>
    </row>
    <row r="79" spans="1:7" x14ac:dyDescent="0.25">
      <c r="A79" s="66"/>
      <c r="B79" s="66"/>
      <c r="C79" s="68"/>
      <c r="D79" s="69"/>
      <c r="E79" s="70"/>
      <c r="F79" s="71"/>
      <c r="G79" s="70"/>
    </row>
    <row r="80" spans="1:7" x14ac:dyDescent="0.25">
      <c r="A80" s="66"/>
      <c r="B80" s="66"/>
      <c r="C80" s="68"/>
      <c r="D80" s="69"/>
      <c r="E80" s="70"/>
      <c r="F80" s="71"/>
      <c r="G80" s="70"/>
    </row>
    <row r="81" spans="1:7" x14ac:dyDescent="0.25">
      <c r="A81" s="66"/>
      <c r="B81" s="66"/>
      <c r="C81" s="68"/>
      <c r="D81" s="69"/>
      <c r="E81" s="70"/>
      <c r="F81" s="71"/>
      <c r="G81" s="70"/>
    </row>
    <row r="82" spans="1:7" x14ac:dyDescent="0.25">
      <c r="A82" s="66"/>
      <c r="B82" s="66"/>
      <c r="C82" s="68"/>
      <c r="D82" s="69"/>
      <c r="E82" s="70"/>
      <c r="F82" s="71"/>
      <c r="G82" s="70"/>
    </row>
    <row r="83" spans="1:7" x14ac:dyDescent="0.25">
      <c r="A83" s="66"/>
      <c r="B83" s="66"/>
      <c r="C83" s="68"/>
      <c r="D83" s="69"/>
      <c r="E83" s="70"/>
      <c r="F83" s="71"/>
      <c r="G83" s="70"/>
    </row>
    <row r="84" spans="1:7" x14ac:dyDescent="0.25">
      <c r="A84" s="66"/>
      <c r="B84" s="66"/>
      <c r="C84" s="68"/>
      <c r="D84" s="69"/>
      <c r="E84" s="70"/>
      <c r="F84" s="71"/>
      <c r="G84" s="70"/>
    </row>
    <row r="85" spans="1:7" x14ac:dyDescent="0.25">
      <c r="A85" s="66"/>
      <c r="B85" s="66"/>
      <c r="C85" s="68"/>
      <c r="D85" s="69"/>
      <c r="E85" s="70"/>
      <c r="F85" s="71"/>
      <c r="G85" s="70"/>
    </row>
    <row r="86" spans="1:7" x14ac:dyDescent="0.25">
      <c r="A86" s="66"/>
      <c r="B86" s="66"/>
      <c r="C86" s="68"/>
      <c r="D86" s="69"/>
      <c r="E86" s="70"/>
      <c r="F86" s="71"/>
      <c r="G86" s="70"/>
    </row>
    <row r="87" spans="1:7" x14ac:dyDescent="0.25">
      <c r="A87" s="66"/>
      <c r="B87" s="66"/>
      <c r="C87" s="68"/>
      <c r="D87" s="69"/>
      <c r="E87" s="70"/>
      <c r="F87" s="71"/>
      <c r="G87" s="70"/>
    </row>
    <row r="88" spans="1:7" x14ac:dyDescent="0.25">
      <c r="A88" s="66"/>
      <c r="B88" s="66"/>
      <c r="C88" s="68"/>
      <c r="D88" s="69"/>
      <c r="E88" s="70"/>
      <c r="F88" s="71"/>
      <c r="G88" s="70"/>
    </row>
    <row r="89" spans="1:7" x14ac:dyDescent="0.25">
      <c r="A89" s="66"/>
      <c r="B89" s="66"/>
      <c r="C89" s="68"/>
      <c r="D89" s="69"/>
      <c r="E89" s="70"/>
      <c r="F89" s="71"/>
      <c r="G89" s="70"/>
    </row>
    <row r="90" spans="1:7" x14ac:dyDescent="0.25">
      <c r="A90" s="66"/>
      <c r="B90" s="66"/>
      <c r="C90" s="68"/>
      <c r="D90" s="69"/>
      <c r="E90" s="70"/>
      <c r="F90" s="71"/>
      <c r="G90" s="70"/>
    </row>
    <row r="91" spans="1:7" x14ac:dyDescent="0.25">
      <c r="A91" s="66"/>
      <c r="B91" s="66"/>
      <c r="C91" s="68"/>
      <c r="D91" s="69"/>
      <c r="E91" s="70"/>
      <c r="F91" s="71"/>
      <c r="G91" s="70"/>
    </row>
    <row r="92" spans="1:7" x14ac:dyDescent="0.25">
      <c r="A92" s="66"/>
      <c r="B92" s="66"/>
      <c r="C92" s="68"/>
      <c r="D92" s="69"/>
      <c r="E92" s="70"/>
      <c r="F92" s="71"/>
      <c r="G92" s="70"/>
    </row>
    <row r="93" spans="1:7" x14ac:dyDescent="0.25">
      <c r="A93" s="66"/>
      <c r="B93" s="66"/>
      <c r="C93" s="68"/>
      <c r="D93" s="69"/>
      <c r="E93" s="70"/>
      <c r="F93" s="71"/>
      <c r="G93" s="70"/>
    </row>
    <row r="94" spans="1:7" x14ac:dyDescent="0.25">
      <c r="A94" s="66"/>
      <c r="B94" s="66"/>
      <c r="C94" s="68"/>
      <c r="D94" s="69"/>
      <c r="E94" s="70"/>
      <c r="F94" s="71"/>
      <c r="G94" s="70"/>
    </row>
    <row r="95" spans="1:7" x14ac:dyDescent="0.25">
      <c r="A95" s="66"/>
      <c r="B95" s="66"/>
      <c r="C95" s="68"/>
      <c r="D95" s="69"/>
      <c r="E95" s="70"/>
      <c r="F95" s="71"/>
      <c r="G95" s="70"/>
    </row>
    <row r="96" spans="1:7" x14ac:dyDescent="0.25">
      <c r="A96" s="66"/>
      <c r="B96" s="66"/>
      <c r="C96" s="68"/>
      <c r="D96" s="69"/>
      <c r="E96" s="70"/>
      <c r="F96" s="71"/>
      <c r="G96" s="70"/>
    </row>
    <row r="97" spans="1:7" x14ac:dyDescent="0.25">
      <c r="A97" s="66"/>
      <c r="B97" s="66"/>
      <c r="C97" s="68"/>
      <c r="D97" s="69"/>
      <c r="E97" s="70"/>
      <c r="F97" s="71"/>
      <c r="G97" s="70"/>
    </row>
    <row r="98" spans="1:7" x14ac:dyDescent="0.25">
      <c r="A98" s="66"/>
      <c r="B98" s="66"/>
      <c r="C98" s="68"/>
      <c r="D98" s="69"/>
      <c r="E98" s="70"/>
      <c r="F98" s="71"/>
      <c r="G98" s="70"/>
    </row>
    <row r="99" spans="1:7" x14ac:dyDescent="0.25">
      <c r="A99" s="121" t="s">
        <v>307</v>
      </c>
      <c r="B99" s="121"/>
      <c r="C99" s="121"/>
      <c r="D99" s="121"/>
      <c r="E99" s="121"/>
      <c r="F99" s="121"/>
      <c r="G99" s="121"/>
    </row>
    <row r="100" spans="1:7" x14ac:dyDescent="0.25">
      <c r="A100" s="122">
        <f>$A$64</f>
        <v>0</v>
      </c>
      <c r="B100" s="122"/>
      <c r="C100" s="122"/>
      <c r="D100" s="122"/>
      <c r="E100" s="122"/>
      <c r="F100" s="122"/>
      <c r="G100" s="122"/>
    </row>
    <row r="102" spans="1:7" ht="15.75" x14ac:dyDescent="0.25">
      <c r="A102" s="123" t="s">
        <v>42</v>
      </c>
      <c r="B102" s="123"/>
      <c r="C102" s="123"/>
      <c r="D102" s="123"/>
      <c r="E102" s="123"/>
      <c r="F102" s="123"/>
      <c r="G102" s="123"/>
    </row>
    <row r="103" spans="1:7" ht="7.5" customHeight="1" x14ac:dyDescent="0.25"/>
    <row r="104" spans="1:7" ht="16.5" thickBot="1" x14ac:dyDescent="0.3">
      <c r="A104" s="5" t="s">
        <v>267</v>
      </c>
      <c r="B104" s="5" t="s">
        <v>1</v>
      </c>
      <c r="C104" s="5" t="s">
        <v>2</v>
      </c>
      <c r="D104" s="5" t="s">
        <v>263</v>
      </c>
      <c r="E104" s="5" t="s">
        <v>261</v>
      </c>
      <c r="F104" s="5" t="s">
        <v>262</v>
      </c>
      <c r="G104" s="5" t="s">
        <v>266</v>
      </c>
    </row>
    <row r="105" spans="1:7" ht="45" x14ac:dyDescent="0.25">
      <c r="A105" s="17" t="s">
        <v>268</v>
      </c>
      <c r="B105" s="18" t="s">
        <v>43</v>
      </c>
      <c r="C105" s="11" t="s">
        <v>9</v>
      </c>
      <c r="D105" s="12" t="s">
        <v>10</v>
      </c>
      <c r="E105" s="23">
        <v>14.9</v>
      </c>
      <c r="F105" s="94"/>
      <c r="G105" s="24">
        <f>IF(F105="Ja",E105,0)</f>
        <v>0</v>
      </c>
    </row>
    <row r="106" spans="1:7" ht="25.5" x14ac:dyDescent="0.25">
      <c r="A106" s="19" t="s">
        <v>268</v>
      </c>
      <c r="B106" s="20" t="s">
        <v>43</v>
      </c>
      <c r="C106" s="9" t="s">
        <v>44</v>
      </c>
      <c r="D106" s="10" t="s">
        <v>45</v>
      </c>
      <c r="E106" s="27">
        <v>169.9</v>
      </c>
      <c r="F106" s="96"/>
      <c r="G106" s="28">
        <f t="shared" ref="G106:G128" si="1">IF(F106="Ja",E106,0)</f>
        <v>0</v>
      </c>
    </row>
    <row r="107" spans="1:7" ht="64.5" thickBot="1" x14ac:dyDescent="0.3">
      <c r="A107" s="15" t="s">
        <v>268</v>
      </c>
      <c r="B107" s="16" t="s">
        <v>43</v>
      </c>
      <c r="C107" s="33" t="s">
        <v>46</v>
      </c>
      <c r="D107" s="34" t="s">
        <v>47</v>
      </c>
      <c r="E107" s="35">
        <v>89.9</v>
      </c>
      <c r="F107" s="97"/>
      <c r="G107" s="36">
        <f t="shared" si="1"/>
        <v>0</v>
      </c>
    </row>
    <row r="108" spans="1:7" x14ac:dyDescent="0.25">
      <c r="A108" s="17" t="s">
        <v>268</v>
      </c>
      <c r="B108" s="18" t="s">
        <v>48</v>
      </c>
      <c r="C108" s="11" t="s">
        <v>20</v>
      </c>
      <c r="D108" s="12"/>
      <c r="E108" s="23">
        <v>19.899999999999999</v>
      </c>
      <c r="F108" s="94"/>
      <c r="G108" s="24">
        <f t="shared" si="1"/>
        <v>0</v>
      </c>
    </row>
    <row r="109" spans="1:7" x14ac:dyDescent="0.25">
      <c r="A109" s="19" t="s">
        <v>268</v>
      </c>
      <c r="B109" s="30" t="s">
        <v>48</v>
      </c>
      <c r="C109" s="7" t="s">
        <v>21</v>
      </c>
      <c r="D109" s="8"/>
      <c r="E109" s="31">
        <v>49.9</v>
      </c>
      <c r="F109" s="98"/>
      <c r="G109" s="32">
        <f t="shared" si="1"/>
        <v>0</v>
      </c>
    </row>
    <row r="110" spans="1:7" ht="25.5" x14ac:dyDescent="0.25">
      <c r="A110" s="19" t="s">
        <v>268</v>
      </c>
      <c r="B110" s="20" t="s">
        <v>48</v>
      </c>
      <c r="C110" s="9" t="s">
        <v>17</v>
      </c>
      <c r="D110" s="10"/>
      <c r="E110" s="27">
        <v>30.9</v>
      </c>
      <c r="F110" s="96"/>
      <c r="G110" s="28">
        <f t="shared" si="1"/>
        <v>0</v>
      </c>
    </row>
    <row r="111" spans="1:7" x14ac:dyDescent="0.25">
      <c r="A111" s="19" t="s">
        <v>268</v>
      </c>
      <c r="B111" s="20" t="s">
        <v>48</v>
      </c>
      <c r="C111" s="9" t="s">
        <v>16</v>
      </c>
      <c r="D111" s="10"/>
      <c r="E111" s="27">
        <v>39.9</v>
      </c>
      <c r="F111" s="96"/>
      <c r="G111" s="28">
        <f t="shared" si="1"/>
        <v>0</v>
      </c>
    </row>
    <row r="112" spans="1:7" ht="25.5" x14ac:dyDescent="0.25">
      <c r="A112" s="29" t="s">
        <v>268</v>
      </c>
      <c r="B112" s="20" t="s">
        <v>48</v>
      </c>
      <c r="C112" s="9" t="s">
        <v>49</v>
      </c>
      <c r="D112" s="10"/>
      <c r="E112" s="27">
        <v>44.9</v>
      </c>
      <c r="F112" s="96"/>
      <c r="G112" s="28">
        <f t="shared" si="1"/>
        <v>0</v>
      </c>
    </row>
    <row r="113" spans="1:7" ht="23.25" thickBot="1" x14ac:dyDescent="0.3">
      <c r="A113" s="21" t="s">
        <v>269</v>
      </c>
      <c r="B113" s="16" t="s">
        <v>48</v>
      </c>
      <c r="C113" s="33" t="s">
        <v>50</v>
      </c>
      <c r="D113" s="34" t="s">
        <v>51</v>
      </c>
      <c r="E113" s="35">
        <v>89.9</v>
      </c>
      <c r="F113" s="97"/>
      <c r="G113" s="36">
        <f t="shared" si="1"/>
        <v>0</v>
      </c>
    </row>
    <row r="114" spans="1:7" ht="79.5" thickBot="1" x14ac:dyDescent="0.3">
      <c r="A114" s="15" t="s">
        <v>268</v>
      </c>
      <c r="B114" s="16" t="s">
        <v>52</v>
      </c>
      <c r="C114" s="33" t="s">
        <v>53</v>
      </c>
      <c r="D114" s="34" t="s">
        <v>54</v>
      </c>
      <c r="E114" s="35">
        <v>119.9</v>
      </c>
      <c r="F114" s="97"/>
      <c r="G114" s="36">
        <f t="shared" si="1"/>
        <v>0</v>
      </c>
    </row>
    <row r="115" spans="1:7" ht="76.5" x14ac:dyDescent="0.25">
      <c r="A115" s="17" t="s">
        <v>268</v>
      </c>
      <c r="B115" s="37" t="s">
        <v>270</v>
      </c>
      <c r="C115" s="11" t="s">
        <v>56</v>
      </c>
      <c r="D115" s="12" t="s">
        <v>57</v>
      </c>
      <c r="E115" s="23">
        <v>39.9</v>
      </c>
      <c r="F115" s="94"/>
      <c r="G115" s="24">
        <f t="shared" si="1"/>
        <v>0</v>
      </c>
    </row>
    <row r="116" spans="1:7" ht="63.75" x14ac:dyDescent="0.25">
      <c r="A116" s="19" t="s">
        <v>269</v>
      </c>
      <c r="B116" s="40" t="s">
        <v>270</v>
      </c>
      <c r="C116" s="9" t="s">
        <v>58</v>
      </c>
      <c r="D116" s="10"/>
      <c r="E116" s="27">
        <v>49.9</v>
      </c>
      <c r="F116" s="96"/>
      <c r="G116" s="28">
        <f t="shared" si="1"/>
        <v>0</v>
      </c>
    </row>
    <row r="117" spans="1:7" ht="63.75" x14ac:dyDescent="0.25">
      <c r="A117" s="29" t="s">
        <v>268</v>
      </c>
      <c r="B117" s="39" t="s">
        <v>270</v>
      </c>
      <c r="C117" s="7" t="s">
        <v>59</v>
      </c>
      <c r="D117" s="8"/>
      <c r="E117" s="31">
        <v>49.9</v>
      </c>
      <c r="F117" s="98"/>
      <c r="G117" s="32">
        <f t="shared" si="1"/>
        <v>0</v>
      </c>
    </row>
    <row r="118" spans="1:7" ht="26.25" thickBot="1" x14ac:dyDescent="0.3">
      <c r="A118" s="21" t="s">
        <v>268</v>
      </c>
      <c r="B118" s="38" t="s">
        <v>270</v>
      </c>
      <c r="C118" s="13" t="s">
        <v>60</v>
      </c>
      <c r="D118" s="14" t="s">
        <v>61</v>
      </c>
      <c r="E118" s="25">
        <v>34.9</v>
      </c>
      <c r="F118" s="95"/>
      <c r="G118" s="26">
        <f t="shared" si="1"/>
        <v>0</v>
      </c>
    </row>
    <row r="119" spans="1:7" ht="25.5" x14ac:dyDescent="0.25">
      <c r="A119" s="17" t="s">
        <v>268</v>
      </c>
      <c r="B119" s="18" t="s">
        <v>62</v>
      </c>
      <c r="C119" s="11" t="s">
        <v>63</v>
      </c>
      <c r="D119" s="12" t="s">
        <v>64</v>
      </c>
      <c r="E119" s="23">
        <v>149.9</v>
      </c>
      <c r="F119" s="94"/>
      <c r="G119" s="24">
        <f t="shared" si="1"/>
        <v>0</v>
      </c>
    </row>
    <row r="120" spans="1:7" x14ac:dyDescent="0.25">
      <c r="A120" s="19" t="s">
        <v>268</v>
      </c>
      <c r="B120" s="20" t="s">
        <v>62</v>
      </c>
      <c r="C120" s="9" t="s">
        <v>65</v>
      </c>
      <c r="D120" s="10"/>
      <c r="E120" s="27">
        <v>34.9</v>
      </c>
      <c r="F120" s="96"/>
      <c r="G120" s="28">
        <f t="shared" si="1"/>
        <v>0</v>
      </c>
    </row>
    <row r="121" spans="1:7" x14ac:dyDescent="0.25">
      <c r="A121" s="19" t="s">
        <v>268</v>
      </c>
      <c r="B121" s="20" t="s">
        <v>62</v>
      </c>
      <c r="C121" s="9" t="s">
        <v>66</v>
      </c>
      <c r="D121" s="10"/>
      <c r="E121" s="27">
        <v>34.9</v>
      </c>
      <c r="F121" s="96"/>
      <c r="G121" s="28">
        <f t="shared" si="1"/>
        <v>0</v>
      </c>
    </row>
    <row r="122" spans="1:7" x14ac:dyDescent="0.25">
      <c r="A122" s="19" t="s">
        <v>268</v>
      </c>
      <c r="B122" s="20" t="s">
        <v>62</v>
      </c>
      <c r="C122" s="9" t="s">
        <v>67</v>
      </c>
      <c r="D122" s="10"/>
      <c r="E122" s="27">
        <v>34.9</v>
      </c>
      <c r="F122" s="96"/>
      <c r="G122" s="28">
        <f t="shared" si="1"/>
        <v>0</v>
      </c>
    </row>
    <row r="123" spans="1:7" x14ac:dyDescent="0.25">
      <c r="A123" s="19" t="s">
        <v>268</v>
      </c>
      <c r="B123" s="20" t="s">
        <v>62</v>
      </c>
      <c r="C123" s="9" t="s">
        <v>68</v>
      </c>
      <c r="D123" s="10"/>
      <c r="E123" s="27">
        <v>29.9</v>
      </c>
      <c r="F123" s="96"/>
      <c r="G123" s="28">
        <f t="shared" si="1"/>
        <v>0</v>
      </c>
    </row>
    <row r="124" spans="1:7" ht="25.5" x14ac:dyDescent="0.25">
      <c r="A124" s="19" t="s">
        <v>268</v>
      </c>
      <c r="B124" s="20" t="s">
        <v>62</v>
      </c>
      <c r="C124" s="9" t="s">
        <v>69</v>
      </c>
      <c r="D124" s="10"/>
      <c r="E124" s="27">
        <v>29.9</v>
      </c>
      <c r="F124" s="96"/>
      <c r="G124" s="28">
        <f t="shared" si="1"/>
        <v>0</v>
      </c>
    </row>
    <row r="125" spans="1:7" ht="135.75" thickBot="1" x14ac:dyDescent="0.3">
      <c r="A125" s="47" t="s">
        <v>268</v>
      </c>
      <c r="B125" s="48" t="s">
        <v>62</v>
      </c>
      <c r="C125" s="49" t="s">
        <v>70</v>
      </c>
      <c r="D125" s="50" t="s">
        <v>71</v>
      </c>
      <c r="E125" s="51">
        <v>24.9</v>
      </c>
      <c r="F125" s="99">
        <v>0</v>
      </c>
      <c r="G125" s="45">
        <f>F125*E125</f>
        <v>0</v>
      </c>
    </row>
    <row r="126" spans="1:7" ht="45" x14ac:dyDescent="0.25">
      <c r="A126" s="17" t="s">
        <v>268</v>
      </c>
      <c r="B126" s="37" t="s">
        <v>271</v>
      </c>
      <c r="C126" s="11" t="s">
        <v>272</v>
      </c>
      <c r="D126" s="12" t="s">
        <v>276</v>
      </c>
      <c r="E126" s="23">
        <v>119.9</v>
      </c>
      <c r="F126" s="94"/>
      <c r="G126" s="24">
        <f t="shared" si="1"/>
        <v>0</v>
      </c>
    </row>
    <row r="127" spans="1:7" ht="67.5" x14ac:dyDescent="0.25">
      <c r="A127" s="19" t="s">
        <v>268</v>
      </c>
      <c r="B127" s="40" t="s">
        <v>271</v>
      </c>
      <c r="C127" s="9" t="s">
        <v>273</v>
      </c>
      <c r="D127" s="10" t="s">
        <v>275</v>
      </c>
      <c r="E127" s="27">
        <v>219.9</v>
      </c>
      <c r="F127" s="96"/>
      <c r="G127" s="28">
        <f t="shared" si="1"/>
        <v>0</v>
      </c>
    </row>
    <row r="128" spans="1:7" ht="90.75" thickBot="1" x14ac:dyDescent="0.3">
      <c r="A128" s="21" t="s">
        <v>268</v>
      </c>
      <c r="B128" s="38" t="s">
        <v>271</v>
      </c>
      <c r="C128" s="41" t="s">
        <v>77</v>
      </c>
      <c r="D128" s="34" t="s">
        <v>274</v>
      </c>
      <c r="E128" s="35">
        <v>399.9</v>
      </c>
      <c r="F128" s="95"/>
      <c r="G128" s="26">
        <f t="shared" si="1"/>
        <v>0</v>
      </c>
    </row>
    <row r="129" spans="1:7" x14ac:dyDescent="0.25">
      <c r="A129" s="66"/>
      <c r="B129" s="67"/>
      <c r="C129" s="46"/>
      <c r="D129" s="69"/>
      <c r="E129" s="70"/>
      <c r="F129" s="71"/>
      <c r="G129" s="70"/>
    </row>
    <row r="130" spans="1:7" ht="18.75" x14ac:dyDescent="0.25">
      <c r="A130" s="116" t="s">
        <v>296</v>
      </c>
      <c r="B130" s="116"/>
      <c r="C130" s="116"/>
      <c r="D130" s="116"/>
      <c r="E130" s="116"/>
      <c r="F130" s="116"/>
      <c r="G130" s="116"/>
    </row>
    <row r="131" spans="1:7" x14ac:dyDescent="0.25">
      <c r="A131" s="122">
        <f>SUM($G$105:$G$128)</f>
        <v>0</v>
      </c>
      <c r="B131" s="122"/>
      <c r="C131" s="122"/>
      <c r="D131" s="122"/>
      <c r="E131" s="122"/>
      <c r="F131" s="122"/>
      <c r="G131" s="122"/>
    </row>
    <row r="132" spans="1:7" x14ac:dyDescent="0.25">
      <c r="A132" s="122"/>
      <c r="B132" s="122"/>
      <c r="C132" s="122"/>
      <c r="D132" s="122"/>
      <c r="E132" s="122"/>
      <c r="F132" s="122"/>
      <c r="G132" s="122"/>
    </row>
    <row r="133" spans="1:7" x14ac:dyDescent="0.25">
      <c r="A133" s="66"/>
      <c r="B133" s="67"/>
      <c r="C133" s="46"/>
      <c r="D133" s="69"/>
      <c r="E133" s="70"/>
      <c r="F133" s="71"/>
      <c r="G133" s="70"/>
    </row>
    <row r="134" spans="1:7" x14ac:dyDescent="0.25">
      <c r="A134" s="66"/>
      <c r="B134" s="67"/>
      <c r="C134" s="46"/>
      <c r="D134" s="69"/>
      <c r="E134" s="70"/>
      <c r="F134" s="71"/>
      <c r="G134" s="70"/>
    </row>
    <row r="135" spans="1:7" x14ac:dyDescent="0.25">
      <c r="A135" s="66"/>
      <c r="B135" s="67"/>
      <c r="C135" s="46"/>
      <c r="D135" s="69"/>
      <c r="E135" s="70"/>
      <c r="F135" s="71"/>
      <c r="G135" s="70"/>
    </row>
    <row r="136" spans="1:7" x14ac:dyDescent="0.25">
      <c r="A136" s="66"/>
      <c r="B136" s="67"/>
      <c r="C136" s="46"/>
      <c r="D136" s="69"/>
      <c r="E136" s="70"/>
      <c r="F136" s="71"/>
      <c r="G136" s="70"/>
    </row>
    <row r="137" spans="1:7" x14ac:dyDescent="0.25">
      <c r="A137" s="66"/>
      <c r="B137" s="67"/>
      <c r="C137" s="46"/>
      <c r="D137" s="69"/>
      <c r="E137" s="70"/>
      <c r="F137" s="71"/>
      <c r="G137" s="70"/>
    </row>
    <row r="138" spans="1:7" x14ac:dyDescent="0.25">
      <c r="A138" s="66"/>
      <c r="B138" s="67"/>
      <c r="C138" s="46"/>
      <c r="D138" s="69"/>
      <c r="E138" s="70"/>
      <c r="F138" s="71"/>
      <c r="G138" s="70"/>
    </row>
    <row r="139" spans="1:7" x14ac:dyDescent="0.25">
      <c r="A139" s="66"/>
      <c r="B139" s="67"/>
      <c r="C139" s="46"/>
      <c r="D139" s="69"/>
      <c r="E139" s="70"/>
      <c r="F139" s="71"/>
      <c r="G139" s="70"/>
    </row>
    <row r="140" spans="1:7" x14ac:dyDescent="0.25">
      <c r="A140" s="66"/>
      <c r="B140" s="67"/>
      <c r="C140" s="46"/>
      <c r="D140" s="69"/>
      <c r="E140" s="70"/>
      <c r="F140" s="71"/>
      <c r="G140" s="70"/>
    </row>
    <row r="141" spans="1:7" x14ac:dyDescent="0.25">
      <c r="A141" s="66"/>
      <c r="B141" s="67"/>
      <c r="C141" s="46"/>
      <c r="D141" s="69"/>
      <c r="E141" s="70"/>
      <c r="F141" s="71"/>
      <c r="G141" s="70"/>
    </row>
    <row r="142" spans="1:7" x14ac:dyDescent="0.25">
      <c r="A142" s="66"/>
      <c r="B142" s="67"/>
      <c r="C142" s="46"/>
      <c r="D142" s="69"/>
      <c r="E142" s="70"/>
      <c r="F142" s="71"/>
      <c r="G142" s="70"/>
    </row>
    <row r="143" spans="1:7" x14ac:dyDescent="0.25">
      <c r="A143" s="66"/>
      <c r="B143" s="67"/>
      <c r="C143" s="46"/>
      <c r="D143" s="69"/>
      <c r="E143" s="70"/>
      <c r="F143" s="71"/>
      <c r="G143" s="70"/>
    </row>
    <row r="144" spans="1:7" x14ac:dyDescent="0.25">
      <c r="A144" s="66"/>
      <c r="B144" s="67"/>
      <c r="C144" s="46"/>
      <c r="D144" s="69"/>
      <c r="E144" s="70"/>
      <c r="F144" s="71"/>
      <c r="G144" s="70"/>
    </row>
    <row r="145" spans="1:7" x14ac:dyDescent="0.25">
      <c r="A145" s="66"/>
      <c r="B145" s="67"/>
      <c r="C145" s="46"/>
      <c r="D145" s="69"/>
      <c r="E145" s="70"/>
      <c r="F145" s="71"/>
      <c r="G145" s="70"/>
    </row>
    <row r="146" spans="1:7" x14ac:dyDescent="0.25">
      <c r="A146" s="66"/>
      <c r="B146" s="67"/>
      <c r="C146" s="46"/>
      <c r="D146" s="69"/>
      <c r="E146" s="70"/>
      <c r="F146" s="71"/>
      <c r="G146" s="70"/>
    </row>
    <row r="147" spans="1:7" x14ac:dyDescent="0.25">
      <c r="A147" s="66"/>
      <c r="B147" s="67"/>
      <c r="C147" s="46"/>
      <c r="D147" s="69"/>
      <c r="E147" s="70"/>
      <c r="F147" s="71"/>
      <c r="G147" s="70"/>
    </row>
    <row r="148" spans="1:7" x14ac:dyDescent="0.25">
      <c r="A148" s="66"/>
      <c r="B148" s="67"/>
      <c r="C148" s="46"/>
      <c r="D148" s="69"/>
      <c r="E148" s="70"/>
      <c r="F148" s="71"/>
      <c r="G148" s="70"/>
    </row>
    <row r="149" spans="1:7" x14ac:dyDescent="0.25">
      <c r="A149" s="66"/>
      <c r="B149" s="67"/>
      <c r="C149" s="46"/>
      <c r="D149" s="69"/>
      <c r="E149" s="70"/>
      <c r="F149" s="71"/>
      <c r="G149" s="70"/>
    </row>
    <row r="150" spans="1:7" x14ac:dyDescent="0.25">
      <c r="A150" s="121" t="s">
        <v>307</v>
      </c>
      <c r="B150" s="121"/>
      <c r="C150" s="121"/>
      <c r="D150" s="121"/>
      <c r="E150" s="121"/>
      <c r="F150" s="121"/>
      <c r="G150" s="121"/>
    </row>
    <row r="151" spans="1:7" x14ac:dyDescent="0.25">
      <c r="A151" s="122">
        <f>$A$131+$A$100</f>
        <v>0</v>
      </c>
      <c r="B151" s="122"/>
      <c r="C151" s="122"/>
      <c r="D151" s="122"/>
      <c r="E151" s="122"/>
      <c r="F151" s="122"/>
      <c r="G151" s="122"/>
    </row>
    <row r="153" spans="1:7" ht="15.75" x14ac:dyDescent="0.25">
      <c r="A153" s="123" t="s">
        <v>79</v>
      </c>
      <c r="B153" s="123"/>
      <c r="C153" s="123"/>
      <c r="D153" s="123"/>
      <c r="E153" s="123"/>
      <c r="F153" s="123"/>
      <c r="G153" s="123"/>
    </row>
    <row r="154" spans="1:7" ht="7.5" customHeight="1" x14ac:dyDescent="0.25"/>
    <row r="155" spans="1:7" ht="16.5" thickBot="1" x14ac:dyDescent="0.3">
      <c r="A155" s="5" t="s">
        <v>267</v>
      </c>
      <c r="B155" s="5" t="s">
        <v>1</v>
      </c>
      <c r="C155" s="5" t="s">
        <v>2</v>
      </c>
      <c r="D155" s="5" t="s">
        <v>263</v>
      </c>
      <c r="E155" s="5" t="s">
        <v>261</v>
      </c>
      <c r="F155" s="5" t="s">
        <v>262</v>
      </c>
      <c r="G155" s="5" t="s">
        <v>266</v>
      </c>
    </row>
    <row r="156" spans="1:7" ht="15.75" thickBot="1" x14ac:dyDescent="0.3">
      <c r="A156" s="17" t="s">
        <v>268</v>
      </c>
      <c r="B156" s="37" t="s">
        <v>80</v>
      </c>
      <c r="C156" s="11" t="s">
        <v>81</v>
      </c>
      <c r="D156" s="12"/>
      <c r="E156" s="23">
        <v>24.9</v>
      </c>
      <c r="F156" s="94"/>
      <c r="G156" s="24">
        <f t="shared" ref="G156:G160" si="2">IF(F156="Ja",E156,0)</f>
        <v>0</v>
      </c>
    </row>
    <row r="157" spans="1:7" ht="26.25" thickBot="1" x14ac:dyDescent="0.3">
      <c r="A157" s="19" t="s">
        <v>268</v>
      </c>
      <c r="B157" s="40" t="s">
        <v>80</v>
      </c>
      <c r="C157" s="9" t="s">
        <v>82</v>
      </c>
      <c r="D157" s="10" t="s">
        <v>83</v>
      </c>
      <c r="E157" s="27">
        <v>64.900000000000006</v>
      </c>
      <c r="F157" s="96"/>
      <c r="G157" s="24">
        <f t="shared" si="2"/>
        <v>0</v>
      </c>
    </row>
    <row r="158" spans="1:7" ht="15.75" thickBot="1" x14ac:dyDescent="0.3">
      <c r="A158" s="21" t="s">
        <v>268</v>
      </c>
      <c r="B158" s="38" t="s">
        <v>80</v>
      </c>
      <c r="C158" s="41" t="s">
        <v>84</v>
      </c>
      <c r="D158" s="34"/>
      <c r="E158" s="35">
        <v>49.9</v>
      </c>
      <c r="F158" s="96"/>
      <c r="G158" s="24">
        <f t="shared" si="2"/>
        <v>0</v>
      </c>
    </row>
    <row r="159" spans="1:7" ht="64.5" thickBot="1" x14ac:dyDescent="0.3">
      <c r="A159" s="17" t="s">
        <v>268</v>
      </c>
      <c r="B159" s="37" t="s">
        <v>85</v>
      </c>
      <c r="C159" s="11" t="s">
        <v>86</v>
      </c>
      <c r="D159" s="12" t="s">
        <v>87</v>
      </c>
      <c r="E159" s="23">
        <v>69.900000000000006</v>
      </c>
      <c r="F159" s="96"/>
      <c r="G159" s="24">
        <f t="shared" si="2"/>
        <v>0</v>
      </c>
    </row>
    <row r="160" spans="1:7" ht="63.75" x14ac:dyDescent="0.25">
      <c r="A160" s="19" t="s">
        <v>268</v>
      </c>
      <c r="B160" s="40" t="s">
        <v>85</v>
      </c>
      <c r="C160" s="9" t="s">
        <v>88</v>
      </c>
      <c r="D160" s="10"/>
      <c r="E160" s="27">
        <v>69.900000000000006</v>
      </c>
      <c r="F160" s="96"/>
      <c r="G160" s="24">
        <f t="shared" si="2"/>
        <v>0</v>
      </c>
    </row>
    <row r="161" spans="1:7" ht="124.5" thickBot="1" x14ac:dyDescent="0.3">
      <c r="A161" s="21" t="s">
        <v>268</v>
      </c>
      <c r="B161" s="38" t="s">
        <v>85</v>
      </c>
      <c r="C161" s="41" t="s">
        <v>89</v>
      </c>
      <c r="D161" s="34" t="s">
        <v>90</v>
      </c>
      <c r="E161" s="35">
        <v>19.899999999999999</v>
      </c>
      <c r="F161" s="99">
        <v>0</v>
      </c>
      <c r="G161" s="45">
        <f t="shared" ref="G161:G162" si="3">F161*E161</f>
        <v>0</v>
      </c>
    </row>
    <row r="162" spans="1:7" ht="64.5" thickBot="1" x14ac:dyDescent="0.3">
      <c r="A162" s="52" t="s">
        <v>268</v>
      </c>
      <c r="B162" s="53" t="s">
        <v>85</v>
      </c>
      <c r="C162" s="54" t="s">
        <v>91</v>
      </c>
      <c r="D162" s="55" t="s">
        <v>92</v>
      </c>
      <c r="E162" s="56">
        <v>24.9</v>
      </c>
      <c r="F162" s="100">
        <v>0</v>
      </c>
      <c r="G162" s="57">
        <f t="shared" si="3"/>
        <v>0</v>
      </c>
    </row>
    <row r="163" spans="1:7" x14ac:dyDescent="0.25">
      <c r="A163" s="66"/>
      <c r="B163" s="67"/>
      <c r="C163" s="68"/>
      <c r="D163" s="69"/>
      <c r="E163" s="70"/>
      <c r="F163" s="89"/>
      <c r="G163" s="90"/>
    </row>
    <row r="164" spans="1:7" ht="18.75" x14ac:dyDescent="0.25">
      <c r="A164" s="116" t="s">
        <v>297</v>
      </c>
      <c r="B164" s="116"/>
      <c r="C164" s="116"/>
      <c r="D164" s="116"/>
      <c r="E164" s="116"/>
      <c r="F164" s="116"/>
      <c r="G164" s="116"/>
    </row>
    <row r="165" spans="1:7" x14ac:dyDescent="0.25">
      <c r="A165" s="122">
        <f>SUM($G$156:$G$162)</f>
        <v>0</v>
      </c>
      <c r="B165" s="122"/>
      <c r="C165" s="122"/>
      <c r="D165" s="122"/>
      <c r="E165" s="122"/>
      <c r="F165" s="122"/>
      <c r="G165" s="122"/>
    </row>
    <row r="166" spans="1:7" x14ac:dyDescent="0.25">
      <c r="A166" s="122"/>
      <c r="B166" s="122"/>
      <c r="C166" s="122"/>
      <c r="D166" s="122"/>
      <c r="E166" s="122"/>
      <c r="F166" s="122"/>
      <c r="G166" s="122"/>
    </row>
    <row r="167" spans="1:7" x14ac:dyDescent="0.25">
      <c r="A167" s="66"/>
      <c r="B167" s="67"/>
      <c r="C167" s="68"/>
      <c r="D167" s="69"/>
      <c r="E167" s="70"/>
      <c r="F167" s="89"/>
      <c r="G167" s="90"/>
    </row>
    <row r="168" spans="1:7" x14ac:dyDescent="0.25">
      <c r="A168" s="66"/>
      <c r="B168" s="67"/>
      <c r="C168" s="68"/>
      <c r="D168" s="69"/>
      <c r="E168" s="70"/>
      <c r="F168" s="89"/>
      <c r="G168" s="90"/>
    </row>
    <row r="169" spans="1:7" x14ac:dyDescent="0.25">
      <c r="A169" s="66"/>
      <c r="B169" s="67"/>
      <c r="C169" s="68"/>
      <c r="D169" s="69"/>
      <c r="E169" s="70"/>
      <c r="F169" s="89"/>
      <c r="G169" s="90"/>
    </row>
    <row r="170" spans="1:7" x14ac:dyDescent="0.25">
      <c r="A170" s="66"/>
      <c r="B170" s="67"/>
      <c r="C170" s="68"/>
      <c r="D170" s="69"/>
      <c r="E170" s="70"/>
      <c r="F170" s="89"/>
      <c r="G170" s="90"/>
    </row>
    <row r="171" spans="1:7" x14ac:dyDescent="0.25">
      <c r="A171" s="66"/>
      <c r="B171" s="67"/>
      <c r="C171" s="68"/>
      <c r="D171" s="69"/>
      <c r="E171" s="70"/>
      <c r="F171" s="89"/>
      <c r="G171" s="90"/>
    </row>
    <row r="172" spans="1:7" x14ac:dyDescent="0.25">
      <c r="A172" s="66"/>
      <c r="B172" s="67"/>
      <c r="C172" s="68"/>
      <c r="D172" s="69"/>
      <c r="E172" s="70"/>
      <c r="F172" s="89"/>
      <c r="G172" s="90"/>
    </row>
    <row r="173" spans="1:7" x14ac:dyDescent="0.25">
      <c r="A173" s="66"/>
      <c r="B173" s="67"/>
      <c r="C173" s="68"/>
      <c r="D173" s="69"/>
      <c r="E173" s="70"/>
      <c r="F173" s="89"/>
      <c r="G173" s="90"/>
    </row>
    <row r="174" spans="1:7" x14ac:dyDescent="0.25">
      <c r="A174" s="66"/>
      <c r="B174" s="67"/>
      <c r="C174" s="68"/>
      <c r="D174" s="69"/>
      <c r="E174" s="70"/>
      <c r="F174" s="89"/>
      <c r="G174" s="90"/>
    </row>
    <row r="175" spans="1:7" x14ac:dyDescent="0.25">
      <c r="A175" s="66"/>
      <c r="B175" s="67"/>
      <c r="C175" s="68"/>
      <c r="D175" s="69"/>
      <c r="E175" s="70"/>
      <c r="F175" s="89"/>
      <c r="G175" s="90"/>
    </row>
    <row r="176" spans="1:7" x14ac:dyDescent="0.25">
      <c r="A176" s="66"/>
      <c r="B176" s="67"/>
      <c r="C176" s="68"/>
      <c r="D176" s="69"/>
      <c r="E176" s="70"/>
      <c r="F176" s="89"/>
      <c r="G176" s="90"/>
    </row>
    <row r="177" spans="1:7" x14ac:dyDescent="0.25">
      <c r="A177" s="66"/>
      <c r="B177" s="67"/>
      <c r="C177" s="68"/>
      <c r="D177" s="69"/>
      <c r="E177" s="70"/>
      <c r="F177" s="89"/>
      <c r="G177" s="90"/>
    </row>
    <row r="178" spans="1:7" x14ac:dyDescent="0.25">
      <c r="A178" s="66"/>
      <c r="B178" s="67"/>
      <c r="C178" s="68"/>
      <c r="D178" s="69"/>
      <c r="E178" s="70"/>
      <c r="F178" s="89"/>
      <c r="G178" s="90"/>
    </row>
    <row r="179" spans="1:7" x14ac:dyDescent="0.25">
      <c r="A179" s="66"/>
      <c r="B179" s="67"/>
      <c r="C179" s="68"/>
      <c r="D179" s="69"/>
      <c r="E179" s="70"/>
      <c r="F179" s="89"/>
      <c r="G179" s="90"/>
    </row>
    <row r="180" spans="1:7" x14ac:dyDescent="0.25">
      <c r="A180" s="121" t="s">
        <v>307</v>
      </c>
      <c r="B180" s="121"/>
      <c r="C180" s="121"/>
      <c r="D180" s="121"/>
      <c r="E180" s="121"/>
      <c r="F180" s="121"/>
      <c r="G180" s="121"/>
    </row>
    <row r="181" spans="1:7" x14ac:dyDescent="0.25">
      <c r="A181" s="122">
        <f>$A$131+$A$100+$A$165</f>
        <v>0</v>
      </c>
      <c r="B181" s="122"/>
      <c r="C181" s="122"/>
      <c r="D181" s="122"/>
      <c r="E181" s="122"/>
      <c r="F181" s="122"/>
      <c r="G181" s="122"/>
    </row>
    <row r="183" spans="1:7" ht="15.75" x14ac:dyDescent="0.25">
      <c r="A183" s="123" t="s">
        <v>93</v>
      </c>
      <c r="B183" s="123"/>
      <c r="C183" s="123"/>
      <c r="D183" s="123"/>
      <c r="E183" s="123"/>
      <c r="F183" s="123"/>
      <c r="G183" s="123"/>
    </row>
    <row r="184" spans="1:7" ht="7.5" customHeight="1" x14ac:dyDescent="0.25"/>
    <row r="185" spans="1:7" ht="16.5" thickBot="1" x14ac:dyDescent="0.3">
      <c r="A185" s="5" t="s">
        <v>267</v>
      </c>
      <c r="B185" s="5" t="s">
        <v>1</v>
      </c>
      <c r="C185" s="5" t="s">
        <v>2</v>
      </c>
      <c r="D185" s="5" t="s">
        <v>263</v>
      </c>
      <c r="E185" s="5" t="s">
        <v>261</v>
      </c>
      <c r="F185" s="5" t="s">
        <v>262</v>
      </c>
      <c r="G185" s="5" t="s">
        <v>266</v>
      </c>
    </row>
    <row r="186" spans="1:7" ht="135" x14ac:dyDescent="0.25">
      <c r="A186" s="17" t="s">
        <v>268</v>
      </c>
      <c r="B186" s="37" t="s">
        <v>94</v>
      </c>
      <c r="C186" s="11" t="s">
        <v>95</v>
      </c>
      <c r="D186" s="12" t="s">
        <v>96</v>
      </c>
      <c r="E186" s="23">
        <v>24.9</v>
      </c>
      <c r="F186" s="101">
        <v>0</v>
      </c>
      <c r="G186" s="58">
        <f t="shared" ref="G186:G187" si="4">F186*E186</f>
        <v>0</v>
      </c>
    </row>
    <row r="187" spans="1:7" ht="146.25" x14ac:dyDescent="0.25">
      <c r="A187" s="19" t="s">
        <v>268</v>
      </c>
      <c r="B187" s="40" t="s">
        <v>94</v>
      </c>
      <c r="C187" s="9" t="s">
        <v>97</v>
      </c>
      <c r="D187" s="10" t="s">
        <v>98</v>
      </c>
      <c r="E187" s="27">
        <v>44.9</v>
      </c>
      <c r="F187" s="99">
        <v>0</v>
      </c>
      <c r="G187" s="45">
        <f t="shared" si="4"/>
        <v>0</v>
      </c>
    </row>
    <row r="188" spans="1:7" ht="30.75" thickBot="1" x14ac:dyDescent="0.3">
      <c r="A188" s="21" t="s">
        <v>268</v>
      </c>
      <c r="B188" s="38" t="s">
        <v>94</v>
      </c>
      <c r="C188" s="41" t="s">
        <v>99</v>
      </c>
      <c r="D188" s="34" t="s">
        <v>100</v>
      </c>
      <c r="E188" s="35">
        <v>99.9</v>
      </c>
      <c r="F188" s="95"/>
      <c r="G188" s="26">
        <f t="shared" ref="G188:G209" si="5">IF(F188="Ja",E188,0)</f>
        <v>0</v>
      </c>
    </row>
    <row r="189" spans="1:7" ht="67.5" x14ac:dyDescent="0.25">
      <c r="A189" s="17" t="s">
        <v>268</v>
      </c>
      <c r="B189" s="37" t="s">
        <v>101</v>
      </c>
      <c r="C189" s="11" t="s">
        <v>102</v>
      </c>
      <c r="D189" s="12" t="s">
        <v>103</v>
      </c>
      <c r="E189" s="23">
        <v>59.9</v>
      </c>
      <c r="F189" s="94"/>
      <c r="G189" s="77">
        <f t="shared" si="5"/>
        <v>0</v>
      </c>
    </row>
    <row r="190" spans="1:7" ht="135" x14ac:dyDescent="0.25">
      <c r="A190" s="19" t="s">
        <v>268</v>
      </c>
      <c r="B190" s="40" t="s">
        <v>101</v>
      </c>
      <c r="C190" s="9" t="s">
        <v>104</v>
      </c>
      <c r="D190" s="10" t="s">
        <v>105</v>
      </c>
      <c r="E190" s="27">
        <v>99.9</v>
      </c>
      <c r="F190" s="96"/>
      <c r="G190" s="28">
        <f t="shared" si="5"/>
        <v>0</v>
      </c>
    </row>
    <row r="191" spans="1:7" ht="185.25" customHeight="1" x14ac:dyDescent="0.25">
      <c r="A191" s="29" t="s">
        <v>268</v>
      </c>
      <c r="B191" s="39" t="s">
        <v>101</v>
      </c>
      <c r="C191" s="7" t="s">
        <v>106</v>
      </c>
      <c r="D191" s="8" t="s">
        <v>107</v>
      </c>
      <c r="E191" s="31">
        <v>119.9</v>
      </c>
      <c r="F191" s="98"/>
      <c r="G191" s="28">
        <f t="shared" si="5"/>
        <v>0</v>
      </c>
    </row>
    <row r="192" spans="1:7" ht="302.25" customHeight="1" thickBot="1" x14ac:dyDescent="0.3">
      <c r="A192" s="19" t="s">
        <v>268</v>
      </c>
      <c r="B192" s="40" t="s">
        <v>101</v>
      </c>
      <c r="C192" s="9" t="s">
        <v>108</v>
      </c>
      <c r="D192" s="10" t="s">
        <v>109</v>
      </c>
      <c r="E192" s="27">
        <v>179.9</v>
      </c>
      <c r="F192" s="96"/>
      <c r="G192" s="32">
        <f t="shared" si="5"/>
        <v>0</v>
      </c>
    </row>
    <row r="193" spans="1:7" ht="106.5" customHeight="1" x14ac:dyDescent="0.25">
      <c r="A193" s="19" t="s">
        <v>268</v>
      </c>
      <c r="B193" s="40" t="s">
        <v>101</v>
      </c>
      <c r="C193" s="60" t="s">
        <v>110</v>
      </c>
      <c r="D193" s="8" t="s">
        <v>111</v>
      </c>
      <c r="E193" s="31">
        <v>89.9</v>
      </c>
      <c r="F193" s="96"/>
      <c r="G193" s="24">
        <f t="shared" si="5"/>
        <v>0</v>
      </c>
    </row>
    <row r="194" spans="1:7" ht="90.75" thickBot="1" x14ac:dyDescent="0.3">
      <c r="A194" s="15" t="s">
        <v>268</v>
      </c>
      <c r="B194" s="61" t="s">
        <v>101</v>
      </c>
      <c r="C194" s="33" t="s">
        <v>112</v>
      </c>
      <c r="D194" s="34" t="s">
        <v>113</v>
      </c>
      <c r="E194" s="35">
        <v>29.9</v>
      </c>
      <c r="F194" s="97"/>
      <c r="G194" s="36">
        <f t="shared" si="5"/>
        <v>0</v>
      </c>
    </row>
    <row r="195" spans="1:7" ht="45" x14ac:dyDescent="0.25">
      <c r="A195" s="17" t="s">
        <v>268</v>
      </c>
      <c r="B195" s="37" t="s">
        <v>114</v>
      </c>
      <c r="C195" s="11" t="s">
        <v>115</v>
      </c>
      <c r="D195" s="12" t="s">
        <v>116</v>
      </c>
      <c r="E195" s="23">
        <v>99.9</v>
      </c>
      <c r="F195" s="94"/>
      <c r="G195" s="24">
        <f t="shared" si="5"/>
        <v>0</v>
      </c>
    </row>
    <row r="196" spans="1:7" ht="158.25" thickBot="1" x14ac:dyDescent="0.3">
      <c r="A196" s="15" t="s">
        <v>268</v>
      </c>
      <c r="B196" s="61" t="s">
        <v>114</v>
      </c>
      <c r="C196" s="33" t="s">
        <v>117</v>
      </c>
      <c r="D196" s="34" t="s">
        <v>118</v>
      </c>
      <c r="E196" s="35">
        <v>99.9</v>
      </c>
      <c r="F196" s="97"/>
      <c r="G196" s="36">
        <f t="shared" si="5"/>
        <v>0</v>
      </c>
    </row>
    <row r="197" spans="1:7" ht="26.25" thickBot="1" x14ac:dyDescent="0.3">
      <c r="A197" s="29" t="s">
        <v>268</v>
      </c>
      <c r="B197" s="39" t="s">
        <v>119</v>
      </c>
      <c r="C197" s="7" t="s">
        <v>120</v>
      </c>
      <c r="D197" s="8" t="s">
        <v>121</v>
      </c>
      <c r="E197" s="31">
        <v>149.9</v>
      </c>
      <c r="F197" s="98"/>
      <c r="G197" s="32">
        <f t="shared" si="5"/>
        <v>0</v>
      </c>
    </row>
    <row r="198" spans="1:7" ht="26.25" thickBot="1" x14ac:dyDescent="0.3">
      <c r="A198" s="21" t="s">
        <v>268</v>
      </c>
      <c r="B198" s="38" t="s">
        <v>122</v>
      </c>
      <c r="C198" s="41" t="s">
        <v>123</v>
      </c>
      <c r="D198" s="34" t="s">
        <v>124</v>
      </c>
      <c r="E198" s="35">
        <v>44.9</v>
      </c>
      <c r="F198" s="96"/>
      <c r="G198" s="24">
        <f t="shared" si="5"/>
        <v>0</v>
      </c>
    </row>
    <row r="199" spans="1:7" ht="26.25" thickBot="1" x14ac:dyDescent="0.3">
      <c r="A199" s="17" t="s">
        <v>268</v>
      </c>
      <c r="B199" s="37" t="s">
        <v>122</v>
      </c>
      <c r="C199" s="11" t="s">
        <v>125</v>
      </c>
      <c r="D199" s="12"/>
      <c r="E199" s="23">
        <v>44.9</v>
      </c>
      <c r="F199" s="96"/>
      <c r="G199" s="24">
        <f t="shared" si="5"/>
        <v>0</v>
      </c>
    </row>
    <row r="200" spans="1:7" ht="26.25" thickBot="1" x14ac:dyDescent="0.3">
      <c r="A200" s="19" t="s">
        <v>268</v>
      </c>
      <c r="B200" s="40" t="s">
        <v>122</v>
      </c>
      <c r="C200" s="9" t="s">
        <v>126</v>
      </c>
      <c r="D200" s="10"/>
      <c r="E200" s="27">
        <v>44.9</v>
      </c>
      <c r="F200" s="96"/>
      <c r="G200" s="24">
        <f t="shared" si="5"/>
        <v>0</v>
      </c>
    </row>
    <row r="201" spans="1:7" ht="26.25" thickBot="1" x14ac:dyDescent="0.3">
      <c r="A201" s="17" t="s">
        <v>268</v>
      </c>
      <c r="B201" s="37" t="s">
        <v>127</v>
      </c>
      <c r="C201" s="11" t="s">
        <v>128</v>
      </c>
      <c r="D201" s="12" t="s">
        <v>129</v>
      </c>
      <c r="E201" s="23">
        <v>24.9</v>
      </c>
      <c r="F201" s="96"/>
      <c r="G201" s="24">
        <f t="shared" si="5"/>
        <v>0</v>
      </c>
    </row>
    <row r="202" spans="1:7" ht="34.5" thickBot="1" x14ac:dyDescent="0.3">
      <c r="A202" s="19" t="s">
        <v>268</v>
      </c>
      <c r="B202" s="40" t="s">
        <v>127</v>
      </c>
      <c r="C202" s="9" t="s">
        <v>130</v>
      </c>
      <c r="D202" s="10" t="s">
        <v>131</v>
      </c>
      <c r="E202" s="27">
        <v>29.9</v>
      </c>
      <c r="F202" s="96"/>
      <c r="G202" s="24">
        <f t="shared" si="5"/>
        <v>0</v>
      </c>
    </row>
    <row r="203" spans="1:7" ht="30.75" thickBot="1" x14ac:dyDescent="0.3">
      <c r="A203" s="21" t="s">
        <v>268</v>
      </c>
      <c r="B203" s="38" t="s">
        <v>127</v>
      </c>
      <c r="C203" s="41" t="s">
        <v>132</v>
      </c>
      <c r="D203" s="34"/>
      <c r="E203" s="35">
        <v>59.9</v>
      </c>
      <c r="F203" s="96"/>
      <c r="G203" s="24">
        <f t="shared" si="5"/>
        <v>0</v>
      </c>
    </row>
    <row r="204" spans="1:7" ht="26.25" thickBot="1" x14ac:dyDescent="0.3">
      <c r="A204" s="17" t="s">
        <v>268</v>
      </c>
      <c r="B204" s="37" t="s">
        <v>127</v>
      </c>
      <c r="C204" s="11" t="s">
        <v>133</v>
      </c>
      <c r="D204" s="12"/>
      <c r="E204" s="23">
        <v>4.9000000000000004</v>
      </c>
      <c r="F204" s="96"/>
      <c r="G204" s="24">
        <f t="shared" si="5"/>
        <v>0</v>
      </c>
    </row>
    <row r="205" spans="1:7" ht="26.25" thickBot="1" x14ac:dyDescent="0.3">
      <c r="A205" s="19" t="s">
        <v>268</v>
      </c>
      <c r="B205" s="40" t="s">
        <v>134</v>
      </c>
      <c r="C205" s="9" t="s">
        <v>135</v>
      </c>
      <c r="D205" s="10"/>
      <c r="E205" s="27">
        <v>44.9</v>
      </c>
      <c r="F205" s="96"/>
      <c r="G205" s="24">
        <f t="shared" si="5"/>
        <v>0</v>
      </c>
    </row>
    <row r="206" spans="1:7" ht="51.75" thickBot="1" x14ac:dyDescent="0.3">
      <c r="A206" s="17" t="s">
        <v>268</v>
      </c>
      <c r="B206" s="37" t="s">
        <v>134</v>
      </c>
      <c r="C206" s="11" t="s">
        <v>136</v>
      </c>
      <c r="D206" s="12"/>
      <c r="E206" s="23">
        <v>44.9</v>
      </c>
      <c r="F206" s="96"/>
      <c r="G206" s="24">
        <f t="shared" si="5"/>
        <v>0</v>
      </c>
    </row>
    <row r="207" spans="1:7" ht="26.25" thickBot="1" x14ac:dyDescent="0.3">
      <c r="A207" s="19" t="s">
        <v>268</v>
      </c>
      <c r="B207" s="40" t="s">
        <v>134</v>
      </c>
      <c r="C207" s="9" t="s">
        <v>137</v>
      </c>
      <c r="D207" s="10"/>
      <c r="E207" s="27">
        <v>30.9</v>
      </c>
      <c r="F207" s="96"/>
      <c r="G207" s="24">
        <f t="shared" si="5"/>
        <v>0</v>
      </c>
    </row>
    <row r="208" spans="1:7" ht="45.75" thickBot="1" x14ac:dyDescent="0.3">
      <c r="A208" s="21" t="s">
        <v>268</v>
      </c>
      <c r="B208" s="38" t="s">
        <v>134</v>
      </c>
      <c r="C208" s="41" t="s">
        <v>138</v>
      </c>
      <c r="D208" s="34" t="s">
        <v>139</v>
      </c>
      <c r="E208" s="35">
        <v>44.9</v>
      </c>
      <c r="F208" s="96"/>
      <c r="G208" s="24">
        <f t="shared" si="5"/>
        <v>0</v>
      </c>
    </row>
    <row r="209" spans="1:7" ht="25.5" x14ac:dyDescent="0.25">
      <c r="A209" s="17" t="s">
        <v>268</v>
      </c>
      <c r="B209" s="37" t="s">
        <v>134</v>
      </c>
      <c r="C209" s="11" t="s">
        <v>123</v>
      </c>
      <c r="D209" s="12" t="s">
        <v>124</v>
      </c>
      <c r="E209" s="23">
        <v>44.9</v>
      </c>
      <c r="F209" s="96"/>
      <c r="G209" s="24">
        <f t="shared" si="5"/>
        <v>0</v>
      </c>
    </row>
    <row r="210" spans="1:7" x14ac:dyDescent="0.25">
      <c r="A210" s="66"/>
      <c r="B210" s="67"/>
      <c r="C210" s="68"/>
      <c r="D210" s="69"/>
      <c r="E210" s="70"/>
      <c r="F210" s="76"/>
      <c r="G210" s="70"/>
    </row>
    <row r="211" spans="1:7" ht="18.75" x14ac:dyDescent="0.25">
      <c r="A211" s="116" t="s">
        <v>298</v>
      </c>
      <c r="B211" s="116"/>
      <c r="C211" s="116"/>
      <c r="D211" s="116"/>
      <c r="E211" s="116"/>
      <c r="F211" s="116"/>
      <c r="G211" s="116"/>
    </row>
    <row r="212" spans="1:7" x14ac:dyDescent="0.25">
      <c r="A212" s="122">
        <f>SUM($G$186:$G$209)</f>
        <v>0</v>
      </c>
      <c r="B212" s="122"/>
      <c r="C212" s="122"/>
      <c r="D212" s="122"/>
      <c r="E212" s="122"/>
      <c r="F212" s="122"/>
      <c r="G212" s="122"/>
    </row>
    <row r="213" spans="1:7" x14ac:dyDescent="0.25">
      <c r="A213" s="122"/>
      <c r="B213" s="122"/>
      <c r="C213" s="122"/>
      <c r="D213" s="122"/>
      <c r="E213" s="122"/>
      <c r="F213" s="122"/>
      <c r="G213" s="122"/>
    </row>
    <row r="214" spans="1:7" x14ac:dyDescent="0.25">
      <c r="A214" s="66"/>
      <c r="B214" s="67"/>
      <c r="C214" s="68"/>
      <c r="D214" s="69"/>
      <c r="E214" s="70"/>
      <c r="F214" s="71"/>
      <c r="G214" s="70"/>
    </row>
    <row r="215" spans="1:7" x14ac:dyDescent="0.25">
      <c r="A215" s="121" t="s">
        <v>307</v>
      </c>
      <c r="B215" s="121"/>
      <c r="C215" s="121"/>
      <c r="D215" s="121"/>
      <c r="E215" s="121"/>
      <c r="F215" s="121"/>
      <c r="G215" s="121"/>
    </row>
    <row r="216" spans="1:7" x14ac:dyDescent="0.25">
      <c r="A216" s="122">
        <f>$A$131+$A$100+$A$165+$A$212</f>
        <v>0</v>
      </c>
      <c r="B216" s="122"/>
      <c r="C216" s="122"/>
      <c r="D216" s="122"/>
      <c r="E216" s="122"/>
      <c r="F216" s="122"/>
      <c r="G216" s="122"/>
    </row>
    <row r="217" spans="1:7" x14ac:dyDescent="0.25">
      <c r="A217" s="66"/>
      <c r="B217" s="67"/>
      <c r="C217" s="68"/>
      <c r="D217" s="69"/>
      <c r="E217" s="70"/>
      <c r="F217" s="71"/>
      <c r="G217" s="70"/>
    </row>
    <row r="218" spans="1:7" ht="15.75" x14ac:dyDescent="0.25">
      <c r="A218" s="123" t="s">
        <v>140</v>
      </c>
      <c r="B218" s="123"/>
      <c r="C218" s="123"/>
      <c r="D218" s="123"/>
      <c r="E218" s="123"/>
      <c r="F218" s="123"/>
      <c r="G218" s="123"/>
    </row>
    <row r="219" spans="1:7" ht="7.5" customHeight="1" x14ac:dyDescent="0.25"/>
    <row r="220" spans="1:7" ht="16.5" thickBot="1" x14ac:dyDescent="0.3">
      <c r="A220" s="5" t="s">
        <v>267</v>
      </c>
      <c r="B220" s="5" t="s">
        <v>1</v>
      </c>
      <c r="C220" s="5" t="s">
        <v>2</v>
      </c>
      <c r="D220" s="5" t="s">
        <v>263</v>
      </c>
      <c r="E220" s="5" t="s">
        <v>261</v>
      </c>
      <c r="F220" s="5" t="s">
        <v>262</v>
      </c>
      <c r="G220" s="5" t="s">
        <v>266</v>
      </c>
    </row>
    <row r="221" spans="1:7" ht="90" x14ac:dyDescent="0.25">
      <c r="A221" s="17" t="s">
        <v>269</v>
      </c>
      <c r="B221" s="37" t="s">
        <v>141</v>
      </c>
      <c r="C221" s="11" t="s">
        <v>142</v>
      </c>
      <c r="D221" s="12" t="s">
        <v>143</v>
      </c>
      <c r="E221" s="23">
        <v>134.9</v>
      </c>
      <c r="F221" s="94"/>
      <c r="G221" s="77">
        <f t="shared" ref="G221:G232" si="6">IF(F221="Ja",E221,0)</f>
        <v>0</v>
      </c>
    </row>
    <row r="222" spans="1:7" ht="68.25" thickBot="1" x14ac:dyDescent="0.3">
      <c r="A222" s="21" t="s">
        <v>269</v>
      </c>
      <c r="B222" s="38" t="s">
        <v>141</v>
      </c>
      <c r="C222" s="41" t="s">
        <v>144</v>
      </c>
      <c r="D222" s="34" t="s">
        <v>145</v>
      </c>
      <c r="E222" s="35">
        <v>194.9</v>
      </c>
      <c r="F222" s="95"/>
      <c r="G222" s="26">
        <f t="shared" si="6"/>
        <v>0</v>
      </c>
    </row>
    <row r="223" spans="1:7" ht="26.25" thickBot="1" x14ac:dyDescent="0.3">
      <c r="A223" s="52" t="s">
        <v>268</v>
      </c>
      <c r="B223" s="53" t="s">
        <v>146</v>
      </c>
      <c r="C223" s="54" t="s">
        <v>147</v>
      </c>
      <c r="D223" s="55"/>
      <c r="E223" s="56">
        <v>9.9</v>
      </c>
      <c r="F223" s="102"/>
      <c r="G223" s="59">
        <f t="shared" si="6"/>
        <v>0</v>
      </c>
    </row>
    <row r="224" spans="1:7" ht="25.5" x14ac:dyDescent="0.25">
      <c r="A224" s="78" t="s">
        <v>269</v>
      </c>
      <c r="B224" s="79" t="s">
        <v>148</v>
      </c>
      <c r="C224" s="80" t="s">
        <v>149</v>
      </c>
      <c r="D224" s="81" t="s">
        <v>150</v>
      </c>
      <c r="E224" s="82">
        <v>179.9</v>
      </c>
      <c r="F224" s="103"/>
      <c r="G224" s="77">
        <f t="shared" si="6"/>
        <v>0</v>
      </c>
    </row>
    <row r="225" spans="1:7" ht="33.75" x14ac:dyDescent="0.25">
      <c r="A225" s="19" t="s">
        <v>269</v>
      </c>
      <c r="B225" s="40" t="s">
        <v>148</v>
      </c>
      <c r="C225" s="9" t="s">
        <v>151</v>
      </c>
      <c r="D225" s="10" t="s">
        <v>152</v>
      </c>
      <c r="E225" s="27">
        <v>219.9</v>
      </c>
      <c r="F225" s="96"/>
      <c r="G225" s="83">
        <f t="shared" si="6"/>
        <v>0</v>
      </c>
    </row>
    <row r="226" spans="1:7" ht="56.25" x14ac:dyDescent="0.25">
      <c r="A226" s="19" t="s">
        <v>269</v>
      </c>
      <c r="B226" s="40" t="s">
        <v>148</v>
      </c>
      <c r="C226" s="9" t="s">
        <v>153</v>
      </c>
      <c r="D226" s="10" t="s">
        <v>154</v>
      </c>
      <c r="E226" s="27">
        <v>259.89999999999998</v>
      </c>
      <c r="F226" s="96"/>
      <c r="G226" s="83">
        <f t="shared" si="6"/>
        <v>0</v>
      </c>
    </row>
    <row r="227" spans="1:7" ht="68.25" thickBot="1" x14ac:dyDescent="0.3">
      <c r="A227" s="21" t="s">
        <v>269</v>
      </c>
      <c r="B227" s="38" t="s">
        <v>148</v>
      </c>
      <c r="C227" s="41" t="s">
        <v>155</v>
      </c>
      <c r="D227" s="34" t="s">
        <v>156</v>
      </c>
      <c r="E227" s="35">
        <v>279.89999999999998</v>
      </c>
      <c r="F227" s="95"/>
      <c r="G227" s="26">
        <f t="shared" si="6"/>
        <v>0</v>
      </c>
    </row>
    <row r="228" spans="1:7" ht="67.5" x14ac:dyDescent="0.25">
      <c r="A228" s="17" t="s">
        <v>269</v>
      </c>
      <c r="B228" s="37" t="s">
        <v>157</v>
      </c>
      <c r="C228" s="11" t="s">
        <v>158</v>
      </c>
      <c r="D228" s="12" t="s">
        <v>159</v>
      </c>
      <c r="E228" s="23">
        <v>54.9</v>
      </c>
      <c r="F228" s="94"/>
      <c r="G228" s="77">
        <f t="shared" si="6"/>
        <v>0</v>
      </c>
    </row>
    <row r="229" spans="1:7" ht="68.25" thickBot="1" x14ac:dyDescent="0.3">
      <c r="A229" s="21" t="s">
        <v>269</v>
      </c>
      <c r="B229" s="38" t="s">
        <v>157</v>
      </c>
      <c r="C229" s="13" t="s">
        <v>160</v>
      </c>
      <c r="D229" s="14" t="s">
        <v>161</v>
      </c>
      <c r="E229" s="25">
        <v>109.9</v>
      </c>
      <c r="F229" s="95"/>
      <c r="G229" s="26">
        <f t="shared" si="6"/>
        <v>0</v>
      </c>
    </row>
    <row r="230" spans="1:7" ht="45" x14ac:dyDescent="0.25">
      <c r="A230" s="17" t="s">
        <v>269</v>
      </c>
      <c r="B230" s="37" t="s">
        <v>277</v>
      </c>
      <c r="C230" s="11" t="s">
        <v>163</v>
      </c>
      <c r="D230" s="12" t="s">
        <v>164</v>
      </c>
      <c r="E230" s="23">
        <v>14.9</v>
      </c>
      <c r="F230" s="94"/>
      <c r="G230" s="77">
        <f t="shared" si="6"/>
        <v>0</v>
      </c>
    </row>
    <row r="231" spans="1:7" ht="76.5" x14ac:dyDescent="0.25">
      <c r="A231" s="29" t="s">
        <v>269</v>
      </c>
      <c r="B231" s="39" t="s">
        <v>162</v>
      </c>
      <c r="C231" s="7" t="s">
        <v>56</v>
      </c>
      <c r="D231" s="8" t="s">
        <v>57</v>
      </c>
      <c r="E231" s="31">
        <v>29.9</v>
      </c>
      <c r="F231" s="96"/>
      <c r="G231" s="28">
        <f t="shared" si="6"/>
        <v>0</v>
      </c>
    </row>
    <row r="232" spans="1:7" ht="75.75" thickBot="1" x14ac:dyDescent="0.3">
      <c r="A232" s="21" t="s">
        <v>269</v>
      </c>
      <c r="B232" s="38" t="s">
        <v>162</v>
      </c>
      <c r="C232" s="41" t="s">
        <v>165</v>
      </c>
      <c r="D232" s="34" t="s">
        <v>166</v>
      </c>
      <c r="E232" s="35">
        <v>49.9</v>
      </c>
      <c r="F232" s="95"/>
      <c r="G232" s="26">
        <f t="shared" si="6"/>
        <v>0</v>
      </c>
    </row>
    <row r="234" spans="1:7" ht="18.75" x14ac:dyDescent="0.25">
      <c r="A234" s="116" t="s">
        <v>299</v>
      </c>
      <c r="B234" s="116"/>
      <c r="C234" s="116"/>
      <c r="D234" s="116"/>
      <c r="E234" s="116"/>
      <c r="F234" s="116"/>
      <c r="G234" s="116"/>
    </row>
    <row r="235" spans="1:7" x14ac:dyDescent="0.25">
      <c r="A235" s="122">
        <f>SUM($G$221:$G$232)</f>
        <v>0</v>
      </c>
      <c r="B235" s="122"/>
      <c r="C235" s="122"/>
      <c r="D235" s="122"/>
      <c r="E235" s="122"/>
      <c r="F235" s="122"/>
      <c r="G235" s="122"/>
    </row>
    <row r="236" spans="1:7" x14ac:dyDescent="0.25">
      <c r="A236" s="122"/>
      <c r="B236" s="122"/>
      <c r="C236" s="122"/>
      <c r="D236" s="122"/>
      <c r="E236" s="122"/>
      <c r="F236" s="122"/>
      <c r="G236" s="122"/>
    </row>
    <row r="239" spans="1:7" x14ac:dyDescent="0.25">
      <c r="A239" s="88"/>
      <c r="B239" s="88"/>
      <c r="C239" s="88"/>
      <c r="D239" s="88"/>
      <c r="E239" s="88"/>
      <c r="F239" s="88"/>
      <c r="G239" s="88"/>
    </row>
    <row r="240" spans="1:7" x14ac:dyDescent="0.25">
      <c r="A240" s="121" t="s">
        <v>307</v>
      </c>
      <c r="B240" s="121"/>
      <c r="C240" s="121"/>
      <c r="D240" s="121"/>
      <c r="E240" s="121"/>
      <c r="F240" s="121"/>
      <c r="G240" s="121"/>
    </row>
    <row r="241" spans="1:7" x14ac:dyDescent="0.25">
      <c r="A241" s="122">
        <f>$A$131+$A$100+$A$165+$A$212+$A$235</f>
        <v>0</v>
      </c>
      <c r="B241" s="122"/>
      <c r="C241" s="122"/>
      <c r="D241" s="122"/>
      <c r="E241" s="122"/>
      <c r="F241" s="122"/>
      <c r="G241" s="122"/>
    </row>
    <row r="242" spans="1:7" x14ac:dyDescent="0.25">
      <c r="A242" s="88"/>
      <c r="B242" s="88"/>
      <c r="C242" s="88"/>
      <c r="D242" s="88"/>
      <c r="E242" s="88"/>
      <c r="F242" s="88"/>
      <c r="G242" s="88"/>
    </row>
    <row r="243" spans="1:7" x14ac:dyDescent="0.25">
      <c r="A243" s="88"/>
      <c r="B243" s="88"/>
      <c r="C243" s="88"/>
      <c r="D243" s="88"/>
      <c r="E243" s="88"/>
      <c r="F243" s="88"/>
      <c r="G243" s="88"/>
    </row>
    <row r="244" spans="1:7" x14ac:dyDescent="0.25">
      <c r="A244" s="88"/>
      <c r="B244" s="88"/>
      <c r="C244" s="88"/>
      <c r="D244" s="88"/>
      <c r="E244" s="88"/>
      <c r="F244" s="88"/>
      <c r="G244" s="88"/>
    </row>
    <row r="245" spans="1:7" x14ac:dyDescent="0.25">
      <c r="A245" s="88"/>
      <c r="B245" s="88"/>
      <c r="C245" s="88"/>
      <c r="D245" s="88"/>
      <c r="E245" s="88"/>
      <c r="F245" s="88"/>
      <c r="G245" s="88"/>
    </row>
    <row r="246" spans="1:7" x14ac:dyDescent="0.25">
      <c r="A246" s="88"/>
      <c r="B246" s="88"/>
      <c r="C246" s="88"/>
      <c r="D246" s="88"/>
      <c r="E246" s="88"/>
      <c r="F246" s="88"/>
      <c r="G246" s="88"/>
    </row>
    <row r="247" spans="1:7" ht="15.75" x14ac:dyDescent="0.25">
      <c r="A247" s="123" t="s">
        <v>167</v>
      </c>
      <c r="B247" s="123"/>
      <c r="C247" s="123"/>
      <c r="D247" s="123"/>
      <c r="E247" s="123"/>
      <c r="F247" s="123"/>
      <c r="G247" s="123"/>
    </row>
    <row r="248" spans="1:7" ht="7.5" customHeight="1" x14ac:dyDescent="0.25"/>
    <row r="249" spans="1:7" ht="16.5" thickBot="1" x14ac:dyDescent="0.3">
      <c r="A249" s="5" t="s">
        <v>267</v>
      </c>
      <c r="B249" s="5" t="s">
        <v>1</v>
      </c>
      <c r="C249" s="5" t="s">
        <v>2</v>
      </c>
      <c r="D249" s="5" t="s">
        <v>263</v>
      </c>
      <c r="E249" s="5" t="s">
        <v>261</v>
      </c>
      <c r="F249" s="5" t="s">
        <v>262</v>
      </c>
      <c r="G249" s="5" t="s">
        <v>266</v>
      </c>
    </row>
    <row r="250" spans="1:7" ht="45" x14ac:dyDescent="0.25">
      <c r="A250" s="78" t="s">
        <v>278</v>
      </c>
      <c r="B250" s="79" t="s">
        <v>168</v>
      </c>
      <c r="C250" s="80" t="s">
        <v>279</v>
      </c>
      <c r="D250" s="81" t="s">
        <v>170</v>
      </c>
      <c r="E250" s="82">
        <v>119.9</v>
      </c>
      <c r="F250" s="103"/>
      <c r="G250" s="77">
        <f t="shared" ref="G250:G254" si="7">IF(F250="Ja",E250,0)</f>
        <v>0</v>
      </c>
    </row>
    <row r="251" spans="1:7" ht="67.5" x14ac:dyDescent="0.25">
      <c r="A251" s="19" t="s">
        <v>278</v>
      </c>
      <c r="B251" s="40" t="s">
        <v>168</v>
      </c>
      <c r="C251" s="9" t="s">
        <v>280</v>
      </c>
      <c r="D251" s="10" t="s">
        <v>172</v>
      </c>
      <c r="E251" s="27">
        <v>189.9</v>
      </c>
      <c r="F251" s="104"/>
      <c r="G251" s="83">
        <f t="shared" si="7"/>
        <v>0</v>
      </c>
    </row>
    <row r="252" spans="1:7" ht="39" thickBot="1" x14ac:dyDescent="0.3">
      <c r="A252" s="21" t="s">
        <v>278</v>
      </c>
      <c r="B252" s="38" t="s">
        <v>168</v>
      </c>
      <c r="C252" s="13" t="s">
        <v>281</v>
      </c>
      <c r="D252" s="14" t="s">
        <v>174</v>
      </c>
      <c r="E252" s="25">
        <v>74.900000000000006</v>
      </c>
      <c r="F252" s="95"/>
      <c r="G252" s="26">
        <f t="shared" si="7"/>
        <v>0</v>
      </c>
    </row>
    <row r="253" spans="1:7" ht="45.75" thickBot="1" x14ac:dyDescent="0.3">
      <c r="A253" s="15" t="s">
        <v>278</v>
      </c>
      <c r="B253" s="61" t="s">
        <v>175</v>
      </c>
      <c r="C253" s="41" t="s">
        <v>176</v>
      </c>
      <c r="D253" s="34" t="s">
        <v>177</v>
      </c>
      <c r="E253" s="35">
        <v>69.900000000000006</v>
      </c>
      <c r="F253" s="97"/>
      <c r="G253" s="36">
        <f t="shared" si="7"/>
        <v>0</v>
      </c>
    </row>
    <row r="254" spans="1:7" ht="39" thickBot="1" x14ac:dyDescent="0.3">
      <c r="A254" s="52" t="s">
        <v>278</v>
      </c>
      <c r="B254" s="53" t="s">
        <v>178</v>
      </c>
      <c r="C254" s="54" t="s">
        <v>179</v>
      </c>
      <c r="D254" s="55" t="s">
        <v>180</v>
      </c>
      <c r="E254" s="56">
        <v>119.9</v>
      </c>
      <c r="F254" s="102"/>
      <c r="G254" s="59">
        <f t="shared" si="7"/>
        <v>0</v>
      </c>
    </row>
    <row r="256" spans="1:7" ht="18.75" x14ac:dyDescent="0.25">
      <c r="A256" s="116" t="s">
        <v>300</v>
      </c>
      <c r="B256" s="116"/>
      <c r="C256" s="116"/>
      <c r="D256" s="116"/>
      <c r="E256" s="116"/>
      <c r="F256" s="116"/>
      <c r="G256" s="116"/>
    </row>
    <row r="257" spans="1:7" x14ac:dyDescent="0.25">
      <c r="A257" s="122">
        <f>SUM($G$250:$G$254)</f>
        <v>0</v>
      </c>
      <c r="B257" s="122"/>
      <c r="C257" s="122"/>
      <c r="D257" s="122"/>
      <c r="E257" s="122"/>
      <c r="F257" s="122"/>
      <c r="G257" s="122"/>
    </row>
    <row r="258" spans="1:7" x14ac:dyDescent="0.25">
      <c r="A258" s="122"/>
      <c r="B258" s="122"/>
      <c r="C258" s="122"/>
      <c r="D258" s="122"/>
      <c r="E258" s="122"/>
      <c r="F258" s="122"/>
      <c r="G258" s="122"/>
    </row>
    <row r="263" spans="1:7" x14ac:dyDescent="0.25">
      <c r="A263" s="121" t="s">
        <v>307</v>
      </c>
      <c r="B263" s="121"/>
      <c r="C263" s="121"/>
      <c r="D263" s="121"/>
      <c r="E263" s="121"/>
      <c r="F263" s="121"/>
      <c r="G263" s="121"/>
    </row>
    <row r="264" spans="1:7" x14ac:dyDescent="0.25">
      <c r="A264" s="122">
        <f>$A$131+$A$100+$A$165+$A$212+$A$235+$A$257</f>
        <v>0</v>
      </c>
      <c r="B264" s="122"/>
      <c r="C264" s="122"/>
      <c r="D264" s="122"/>
      <c r="E264" s="122"/>
      <c r="F264" s="122"/>
      <c r="G264" s="122"/>
    </row>
    <row r="266" spans="1:7" ht="15.75" x14ac:dyDescent="0.25">
      <c r="A266" s="123" t="s">
        <v>181</v>
      </c>
      <c r="B266" s="123"/>
      <c r="C266" s="123"/>
      <c r="D266" s="123"/>
      <c r="E266" s="123"/>
      <c r="F266" s="123"/>
      <c r="G266" s="123"/>
    </row>
    <row r="267" spans="1:7" ht="7.5" customHeight="1" x14ac:dyDescent="0.25"/>
    <row r="268" spans="1:7" ht="16.5" thickBot="1" x14ac:dyDescent="0.3">
      <c r="A268" s="5" t="s">
        <v>267</v>
      </c>
      <c r="B268" s="5" t="s">
        <v>1</v>
      </c>
      <c r="C268" s="5" t="s">
        <v>2</v>
      </c>
      <c r="D268" s="5" t="s">
        <v>263</v>
      </c>
      <c r="E268" s="5" t="s">
        <v>261</v>
      </c>
      <c r="F268" s="5" t="s">
        <v>262</v>
      </c>
      <c r="G268" s="5" t="s">
        <v>266</v>
      </c>
    </row>
    <row r="269" spans="1:7" ht="67.5" x14ac:dyDescent="0.25">
      <c r="A269" s="78" t="s">
        <v>268</v>
      </c>
      <c r="B269" s="79" t="s">
        <v>182</v>
      </c>
      <c r="C269" s="80" t="s">
        <v>183</v>
      </c>
      <c r="D269" s="81" t="s">
        <v>184</v>
      </c>
      <c r="E269" s="82">
        <v>29.9</v>
      </c>
      <c r="F269" s="103"/>
      <c r="G269" s="77">
        <f t="shared" ref="G269:G281" si="8">IF(F269="Ja",E269,0)</f>
        <v>0</v>
      </c>
    </row>
    <row r="270" spans="1:7" ht="34.5" thickBot="1" x14ac:dyDescent="0.3">
      <c r="A270" s="21" t="s">
        <v>268</v>
      </c>
      <c r="B270" s="38" t="s">
        <v>182</v>
      </c>
      <c r="C270" s="13" t="s">
        <v>185</v>
      </c>
      <c r="D270" s="14" t="s">
        <v>186</v>
      </c>
      <c r="E270" s="25">
        <v>12</v>
      </c>
      <c r="F270" s="95"/>
      <c r="G270" s="26">
        <f t="shared" si="8"/>
        <v>0</v>
      </c>
    </row>
    <row r="271" spans="1:7" ht="67.5" x14ac:dyDescent="0.25">
      <c r="A271" s="78" t="s">
        <v>268</v>
      </c>
      <c r="B271" s="79" t="s">
        <v>187</v>
      </c>
      <c r="C271" s="80" t="s">
        <v>188</v>
      </c>
      <c r="D271" s="81" t="s">
        <v>189</v>
      </c>
      <c r="E271" s="82">
        <v>109.9</v>
      </c>
      <c r="F271" s="103"/>
      <c r="G271" s="77">
        <f t="shared" si="8"/>
        <v>0</v>
      </c>
    </row>
    <row r="272" spans="1:7" ht="78.75" x14ac:dyDescent="0.25">
      <c r="A272" s="19" t="s">
        <v>268</v>
      </c>
      <c r="B272" s="40" t="s">
        <v>187</v>
      </c>
      <c r="C272" s="84" t="s">
        <v>286</v>
      </c>
      <c r="D272" s="10" t="s">
        <v>191</v>
      </c>
      <c r="E272" s="27">
        <v>124.9</v>
      </c>
      <c r="F272" s="96"/>
      <c r="G272" s="28">
        <f t="shared" si="8"/>
        <v>0</v>
      </c>
    </row>
    <row r="273" spans="1:7" ht="38.25" x14ac:dyDescent="0.25">
      <c r="A273" s="47" t="s">
        <v>268</v>
      </c>
      <c r="B273" s="72" t="s">
        <v>187</v>
      </c>
      <c r="C273" s="73" t="s">
        <v>285</v>
      </c>
      <c r="D273" s="74" t="s">
        <v>193</v>
      </c>
      <c r="E273" s="75">
        <v>49.9</v>
      </c>
      <c r="F273" s="104"/>
      <c r="G273" s="83">
        <f t="shared" si="8"/>
        <v>0</v>
      </c>
    </row>
    <row r="274" spans="1:7" ht="26.25" thickBot="1" x14ac:dyDescent="0.3">
      <c r="A274" s="21" t="s">
        <v>268</v>
      </c>
      <c r="B274" s="38" t="s">
        <v>187</v>
      </c>
      <c r="C274" s="13" t="s">
        <v>194</v>
      </c>
      <c r="D274" s="14"/>
      <c r="E274" s="25">
        <v>99.9</v>
      </c>
      <c r="F274" s="95"/>
      <c r="G274" s="26">
        <f t="shared" si="8"/>
        <v>0</v>
      </c>
    </row>
    <row r="275" spans="1:7" x14ac:dyDescent="0.25">
      <c r="A275" s="29" t="s">
        <v>268</v>
      </c>
      <c r="B275" s="39" t="s">
        <v>195</v>
      </c>
      <c r="C275" s="7" t="s">
        <v>196</v>
      </c>
      <c r="D275" s="8"/>
      <c r="E275" s="31">
        <v>14.9</v>
      </c>
      <c r="F275" s="105"/>
      <c r="G275" s="65">
        <f t="shared" si="8"/>
        <v>0</v>
      </c>
    </row>
    <row r="276" spans="1:7" x14ac:dyDescent="0.25">
      <c r="A276" s="47" t="s">
        <v>268</v>
      </c>
      <c r="B276" s="72" t="s">
        <v>195</v>
      </c>
      <c r="C276" s="73" t="s">
        <v>197</v>
      </c>
      <c r="D276" s="74"/>
      <c r="E276" s="75">
        <v>4.9000000000000004</v>
      </c>
      <c r="F276" s="96"/>
      <c r="G276" s="28">
        <f t="shared" si="8"/>
        <v>0</v>
      </c>
    </row>
    <row r="277" spans="1:7" ht="15.75" thickBot="1" x14ac:dyDescent="0.3">
      <c r="A277" s="21" t="s">
        <v>268</v>
      </c>
      <c r="B277" s="38" t="s">
        <v>195</v>
      </c>
      <c r="C277" s="85" t="s">
        <v>198</v>
      </c>
      <c r="D277" s="14"/>
      <c r="E277" s="25">
        <v>4.9000000000000004</v>
      </c>
      <c r="F277" s="95"/>
      <c r="G277" s="26">
        <f t="shared" si="8"/>
        <v>0</v>
      </c>
    </row>
    <row r="278" spans="1:7" ht="26.25" thickBot="1" x14ac:dyDescent="0.3">
      <c r="A278" s="52" t="s">
        <v>282</v>
      </c>
      <c r="B278" s="53" t="s">
        <v>199</v>
      </c>
      <c r="C278" s="54" t="s">
        <v>200</v>
      </c>
      <c r="D278" s="55" t="s">
        <v>201</v>
      </c>
      <c r="E278" s="56">
        <v>149.9</v>
      </c>
      <c r="F278" s="102"/>
      <c r="G278" s="26">
        <f t="shared" si="8"/>
        <v>0</v>
      </c>
    </row>
    <row r="279" spans="1:7" x14ac:dyDescent="0.25">
      <c r="A279" s="78" t="s">
        <v>282</v>
      </c>
      <c r="B279" s="79" t="s">
        <v>202</v>
      </c>
      <c r="C279" s="80" t="s">
        <v>203</v>
      </c>
      <c r="D279" s="81"/>
      <c r="E279" s="82">
        <v>69.900000000000006</v>
      </c>
      <c r="F279" s="103"/>
      <c r="G279" s="77">
        <f t="shared" si="8"/>
        <v>0</v>
      </c>
    </row>
    <row r="280" spans="1:7" ht="26.25" thickBot="1" x14ac:dyDescent="0.3">
      <c r="A280" s="21" t="s">
        <v>268</v>
      </c>
      <c r="B280" s="38" t="s">
        <v>202</v>
      </c>
      <c r="C280" s="13" t="s">
        <v>284</v>
      </c>
      <c r="D280" s="14"/>
      <c r="E280" s="25">
        <v>94.9</v>
      </c>
      <c r="F280" s="95"/>
      <c r="G280" s="26">
        <f t="shared" si="8"/>
        <v>0</v>
      </c>
    </row>
    <row r="281" spans="1:7" ht="34.5" thickBot="1" x14ac:dyDescent="0.3">
      <c r="A281" s="15" t="s">
        <v>268</v>
      </c>
      <c r="B281" s="61" t="s">
        <v>205</v>
      </c>
      <c r="C281" s="33" t="s">
        <v>283</v>
      </c>
      <c r="D281" s="34" t="s">
        <v>207</v>
      </c>
      <c r="E281" s="35">
        <v>149.9</v>
      </c>
      <c r="F281" s="97"/>
      <c r="G281" s="36">
        <f t="shared" si="8"/>
        <v>0</v>
      </c>
    </row>
    <row r="283" spans="1:7" ht="18.75" x14ac:dyDescent="0.25">
      <c r="A283" s="116" t="s">
        <v>301</v>
      </c>
      <c r="B283" s="116"/>
      <c r="C283" s="116"/>
      <c r="D283" s="116"/>
      <c r="E283" s="116"/>
      <c r="F283" s="116"/>
      <c r="G283" s="116"/>
    </row>
    <row r="284" spans="1:7" x14ac:dyDescent="0.25">
      <c r="A284" s="122">
        <f>SUM($G$269:$G$281)</f>
        <v>0</v>
      </c>
      <c r="B284" s="122"/>
      <c r="C284" s="122"/>
      <c r="D284" s="122"/>
      <c r="E284" s="122"/>
      <c r="F284" s="122"/>
      <c r="G284" s="122"/>
    </row>
    <row r="285" spans="1:7" x14ac:dyDescent="0.25">
      <c r="A285" s="122"/>
      <c r="B285" s="122"/>
      <c r="C285" s="122"/>
      <c r="D285" s="122"/>
      <c r="E285" s="122"/>
      <c r="F285" s="122"/>
      <c r="G285" s="122"/>
    </row>
    <row r="293" spans="1:7" x14ac:dyDescent="0.25">
      <c r="A293" s="121" t="s">
        <v>307</v>
      </c>
      <c r="B293" s="121"/>
      <c r="C293" s="121"/>
      <c r="D293" s="121"/>
      <c r="E293" s="121"/>
      <c r="F293" s="121"/>
      <c r="G293" s="121"/>
    </row>
    <row r="294" spans="1:7" x14ac:dyDescent="0.25">
      <c r="A294" s="122">
        <f>$A$131+$A$100+$A$165+$A$212+$A$235+$A$257+$A$284</f>
        <v>0</v>
      </c>
      <c r="B294" s="122"/>
      <c r="C294" s="122"/>
      <c r="D294" s="122"/>
      <c r="E294" s="122"/>
      <c r="F294" s="122"/>
      <c r="G294" s="122"/>
    </row>
    <row r="296" spans="1:7" ht="15.75" x14ac:dyDescent="0.25">
      <c r="A296" s="123" t="s">
        <v>208</v>
      </c>
      <c r="B296" s="123"/>
      <c r="C296" s="123"/>
      <c r="D296" s="123"/>
      <c r="E296" s="123"/>
      <c r="F296" s="123"/>
      <c r="G296" s="123"/>
    </row>
    <row r="297" spans="1:7" ht="7.5" customHeight="1" x14ac:dyDescent="0.25"/>
    <row r="298" spans="1:7" ht="16.5" thickBot="1" x14ac:dyDescent="0.3">
      <c r="A298" s="5" t="s">
        <v>267</v>
      </c>
      <c r="B298" s="5" t="s">
        <v>1</v>
      </c>
      <c r="C298" s="5" t="s">
        <v>2</v>
      </c>
      <c r="D298" s="5" t="s">
        <v>263</v>
      </c>
      <c r="E298" s="5" t="s">
        <v>261</v>
      </c>
      <c r="F298" s="5" t="s">
        <v>262</v>
      </c>
      <c r="G298" s="5" t="s">
        <v>266</v>
      </c>
    </row>
    <row r="299" spans="1:7" ht="158.25" thickBot="1" x14ac:dyDescent="0.3">
      <c r="A299" s="52" t="s">
        <v>287</v>
      </c>
      <c r="B299" s="53" t="s">
        <v>209</v>
      </c>
      <c r="C299" s="86" t="s">
        <v>210</v>
      </c>
      <c r="D299" s="55" t="s">
        <v>211</v>
      </c>
      <c r="E299" s="56">
        <v>199.9</v>
      </c>
      <c r="F299" s="102"/>
      <c r="G299" s="59">
        <f t="shared" ref="G299:G304" si="9">IF(F299="Ja",E299,0)</f>
        <v>0</v>
      </c>
    </row>
    <row r="300" spans="1:7" ht="25.5" x14ac:dyDescent="0.25">
      <c r="A300" s="62" t="s">
        <v>268</v>
      </c>
      <c r="B300" s="63" t="s">
        <v>212</v>
      </c>
      <c r="C300" s="49" t="s">
        <v>213</v>
      </c>
      <c r="D300" s="50"/>
      <c r="E300" s="64">
        <v>79.900000000000006</v>
      </c>
      <c r="F300" s="98"/>
      <c r="G300" s="32">
        <f t="shared" si="9"/>
        <v>0</v>
      </c>
    </row>
    <row r="301" spans="1:7" ht="38.25" x14ac:dyDescent="0.25">
      <c r="A301" s="47" t="s">
        <v>268</v>
      </c>
      <c r="B301" s="72" t="s">
        <v>212</v>
      </c>
      <c r="C301" s="73" t="s">
        <v>288</v>
      </c>
      <c r="D301" s="74"/>
      <c r="E301" s="75">
        <v>29.9</v>
      </c>
      <c r="F301" s="96"/>
      <c r="G301" s="28">
        <f t="shared" si="9"/>
        <v>0</v>
      </c>
    </row>
    <row r="302" spans="1:7" ht="25.5" x14ac:dyDescent="0.25">
      <c r="A302" s="19" t="s">
        <v>268</v>
      </c>
      <c r="B302" s="40" t="s">
        <v>212</v>
      </c>
      <c r="C302" s="9" t="s">
        <v>49</v>
      </c>
      <c r="D302" s="10"/>
      <c r="E302" s="27">
        <v>44.9</v>
      </c>
      <c r="F302" s="96"/>
      <c r="G302" s="28">
        <f t="shared" si="9"/>
        <v>0</v>
      </c>
    </row>
    <row r="303" spans="1:7" ht="25.5" x14ac:dyDescent="0.25">
      <c r="A303" s="47" t="s">
        <v>268</v>
      </c>
      <c r="B303" s="72" t="s">
        <v>212</v>
      </c>
      <c r="C303" s="73" t="s">
        <v>215</v>
      </c>
      <c r="D303" s="74"/>
      <c r="E303" s="75">
        <v>49.9</v>
      </c>
      <c r="F303" s="96"/>
      <c r="G303" s="28">
        <f t="shared" si="9"/>
        <v>0</v>
      </c>
    </row>
    <row r="304" spans="1:7" ht="30.75" thickBot="1" x14ac:dyDescent="0.3">
      <c r="A304" s="21" t="s">
        <v>268</v>
      </c>
      <c r="B304" s="38" t="s">
        <v>212</v>
      </c>
      <c r="C304" s="85" t="s">
        <v>289</v>
      </c>
      <c r="D304" s="14"/>
      <c r="E304" s="25">
        <v>29.9</v>
      </c>
      <c r="F304" s="95"/>
      <c r="G304" s="26">
        <f t="shared" si="9"/>
        <v>0</v>
      </c>
    </row>
    <row r="306" spans="1:7" ht="18.75" x14ac:dyDescent="0.25">
      <c r="A306" s="116" t="s">
        <v>302</v>
      </c>
      <c r="B306" s="116"/>
      <c r="C306" s="116"/>
      <c r="D306" s="116"/>
      <c r="E306" s="116"/>
      <c r="F306" s="116"/>
      <c r="G306" s="116"/>
    </row>
    <row r="307" spans="1:7" x14ac:dyDescent="0.25">
      <c r="A307" s="122">
        <f>SUM($G$299:$G$304)</f>
        <v>0</v>
      </c>
      <c r="B307" s="122"/>
      <c r="C307" s="122"/>
      <c r="D307" s="122"/>
      <c r="E307" s="122"/>
      <c r="F307" s="122"/>
      <c r="G307" s="122"/>
    </row>
    <row r="308" spans="1:7" x14ac:dyDescent="0.25">
      <c r="A308" s="122"/>
      <c r="B308" s="122"/>
      <c r="C308" s="122"/>
      <c r="D308" s="122"/>
      <c r="E308" s="122"/>
      <c r="F308" s="122"/>
      <c r="G308" s="122"/>
    </row>
    <row r="327" spans="1:7" x14ac:dyDescent="0.25">
      <c r="A327" s="121" t="s">
        <v>307</v>
      </c>
      <c r="B327" s="121"/>
      <c r="C327" s="121"/>
      <c r="D327" s="121"/>
      <c r="E327" s="121"/>
      <c r="F327" s="121"/>
      <c r="G327" s="121"/>
    </row>
    <row r="328" spans="1:7" x14ac:dyDescent="0.25">
      <c r="A328" s="122">
        <f>$A$131+$A$100+$A$165+$A$212+$A$235+$A$257+$A$284+$A$307</f>
        <v>0</v>
      </c>
      <c r="B328" s="122"/>
      <c r="C328" s="122"/>
      <c r="D328" s="122"/>
      <c r="E328" s="122"/>
      <c r="F328" s="122"/>
      <c r="G328" s="122"/>
    </row>
    <row r="330" spans="1:7" ht="15.75" x14ac:dyDescent="0.25">
      <c r="A330" s="123" t="s">
        <v>217</v>
      </c>
      <c r="B330" s="123"/>
      <c r="C330" s="123"/>
      <c r="D330" s="123"/>
      <c r="E330" s="123"/>
      <c r="F330" s="123"/>
      <c r="G330" s="123"/>
    </row>
    <row r="331" spans="1:7" ht="7.5" customHeight="1" x14ac:dyDescent="0.25"/>
    <row r="332" spans="1:7" ht="16.5" thickBot="1" x14ac:dyDescent="0.3">
      <c r="A332" s="5" t="s">
        <v>267</v>
      </c>
      <c r="B332" s="5" t="s">
        <v>1</v>
      </c>
      <c r="C332" s="5" t="s">
        <v>2</v>
      </c>
      <c r="D332" s="5" t="s">
        <v>263</v>
      </c>
      <c r="E332" s="5" t="s">
        <v>261</v>
      </c>
      <c r="F332" s="5" t="s">
        <v>262</v>
      </c>
      <c r="G332" s="5" t="s">
        <v>266</v>
      </c>
    </row>
    <row r="333" spans="1:7" ht="90.75" thickBot="1" x14ac:dyDescent="0.3">
      <c r="A333" s="52" t="s">
        <v>290</v>
      </c>
      <c r="B333" s="53" t="s">
        <v>291</v>
      </c>
      <c r="C333" s="54" t="s">
        <v>218</v>
      </c>
      <c r="D333" s="55" t="s">
        <v>219</v>
      </c>
      <c r="E333" s="56">
        <v>149.9</v>
      </c>
      <c r="F333" s="102"/>
      <c r="G333" s="59">
        <f t="shared" ref="G333:G336" si="10">IF(F333="Ja",E333,0)</f>
        <v>0</v>
      </c>
    </row>
    <row r="334" spans="1:7" ht="180" x14ac:dyDescent="0.25">
      <c r="A334" s="62" t="s">
        <v>268</v>
      </c>
      <c r="B334" s="63" t="s">
        <v>220</v>
      </c>
      <c r="C334" s="49" t="s">
        <v>221</v>
      </c>
      <c r="D334" s="50" t="s">
        <v>222</v>
      </c>
      <c r="E334" s="64">
        <v>199.9</v>
      </c>
      <c r="F334" s="98"/>
      <c r="G334" s="32">
        <f t="shared" si="10"/>
        <v>0</v>
      </c>
    </row>
    <row r="335" spans="1:7" ht="38.25" x14ac:dyDescent="0.25">
      <c r="A335" s="19" t="s">
        <v>268</v>
      </c>
      <c r="B335" s="40" t="s">
        <v>220</v>
      </c>
      <c r="C335" s="9" t="s">
        <v>223</v>
      </c>
      <c r="D335" s="10" t="s">
        <v>224</v>
      </c>
      <c r="E335" s="27">
        <v>54.9</v>
      </c>
      <c r="F335" s="96"/>
      <c r="G335" s="28">
        <f t="shared" si="10"/>
        <v>0</v>
      </c>
    </row>
    <row r="336" spans="1:7" ht="39" thickBot="1" x14ac:dyDescent="0.3">
      <c r="A336" s="21" t="s">
        <v>268</v>
      </c>
      <c r="B336" s="38" t="s">
        <v>220</v>
      </c>
      <c r="C336" s="13" t="s">
        <v>225</v>
      </c>
      <c r="D336" s="14" t="s">
        <v>226</v>
      </c>
      <c r="E336" s="25">
        <v>69.900000000000006</v>
      </c>
      <c r="F336" s="95"/>
      <c r="G336" s="26">
        <f t="shared" si="10"/>
        <v>0</v>
      </c>
    </row>
    <row r="338" spans="1:7" ht="18.75" x14ac:dyDescent="0.25">
      <c r="A338" s="116" t="s">
        <v>303</v>
      </c>
      <c r="B338" s="116"/>
      <c r="C338" s="116"/>
      <c r="D338" s="116"/>
      <c r="E338" s="116"/>
      <c r="F338" s="116"/>
      <c r="G338" s="116"/>
    </row>
    <row r="339" spans="1:7" x14ac:dyDescent="0.25">
      <c r="A339" s="122">
        <f>SUM($G$333:$G$336)</f>
        <v>0</v>
      </c>
      <c r="B339" s="122"/>
      <c r="C339" s="122"/>
      <c r="D339" s="122"/>
      <c r="E339" s="122"/>
      <c r="F339" s="122"/>
      <c r="G339" s="122"/>
    </row>
    <row r="340" spans="1:7" x14ac:dyDescent="0.25">
      <c r="A340" s="122"/>
      <c r="B340" s="122"/>
      <c r="C340" s="122"/>
      <c r="D340" s="122"/>
      <c r="E340" s="122"/>
      <c r="F340" s="122"/>
      <c r="G340" s="122"/>
    </row>
    <row r="356" spans="1:7" x14ac:dyDescent="0.25">
      <c r="A356" s="121" t="s">
        <v>307</v>
      </c>
      <c r="B356" s="121"/>
      <c r="C356" s="121"/>
      <c r="D356" s="121"/>
      <c r="E356" s="121"/>
      <c r="F356" s="121"/>
      <c r="G356" s="121"/>
    </row>
    <row r="357" spans="1:7" x14ac:dyDescent="0.25">
      <c r="A357" s="122">
        <f>$A$131+$A$100+$A$165+$A$212+$A$235+$A$257+$A$284+$A$307+$A$339</f>
        <v>0</v>
      </c>
      <c r="B357" s="122"/>
      <c r="C357" s="122"/>
      <c r="D357" s="122"/>
      <c r="E357" s="122"/>
      <c r="F357" s="122"/>
      <c r="G357" s="122"/>
    </row>
    <row r="359" spans="1:7" ht="15.75" x14ac:dyDescent="0.25">
      <c r="A359" s="123" t="s">
        <v>227</v>
      </c>
      <c r="B359" s="123"/>
      <c r="C359" s="123"/>
      <c r="D359" s="123"/>
      <c r="E359" s="123"/>
      <c r="F359" s="123"/>
      <c r="G359" s="123"/>
    </row>
    <row r="360" spans="1:7" ht="7.5" customHeight="1" x14ac:dyDescent="0.25"/>
    <row r="361" spans="1:7" ht="15.75" x14ac:dyDescent="0.25">
      <c r="A361" s="5" t="s">
        <v>267</v>
      </c>
      <c r="B361" s="5" t="s">
        <v>1</v>
      </c>
      <c r="C361" s="5" t="s">
        <v>2</v>
      </c>
      <c r="D361" s="5" t="s">
        <v>263</v>
      </c>
      <c r="E361" s="5" t="s">
        <v>261</v>
      </c>
      <c r="F361" s="5" t="s">
        <v>262</v>
      </c>
      <c r="G361" s="5" t="s">
        <v>266</v>
      </c>
    </row>
    <row r="362" spans="1:7" ht="67.5" x14ac:dyDescent="0.25">
      <c r="A362" s="19" t="s">
        <v>268</v>
      </c>
      <c r="B362" s="40" t="s">
        <v>230</v>
      </c>
      <c r="C362" s="9" t="s">
        <v>293</v>
      </c>
      <c r="D362" s="10" t="s">
        <v>231</v>
      </c>
      <c r="E362" s="27">
        <v>249.9</v>
      </c>
      <c r="F362" s="96"/>
      <c r="G362" s="28">
        <f t="shared" ref="G362:G364" si="11">IF(F362="Ja",E362,0)</f>
        <v>0</v>
      </c>
    </row>
    <row r="363" spans="1:7" ht="57" thickBot="1" x14ac:dyDescent="0.3">
      <c r="A363" s="47" t="s">
        <v>268</v>
      </c>
      <c r="B363" s="72" t="s">
        <v>232</v>
      </c>
      <c r="C363" s="73" t="s">
        <v>233</v>
      </c>
      <c r="D363" s="74" t="s">
        <v>234</v>
      </c>
      <c r="E363" s="75">
        <v>119.9</v>
      </c>
      <c r="F363" s="105"/>
      <c r="G363" s="83">
        <f t="shared" si="11"/>
        <v>0</v>
      </c>
    </row>
    <row r="364" spans="1:7" ht="68.25" thickBot="1" x14ac:dyDescent="0.3">
      <c r="A364" s="52" t="s">
        <v>292</v>
      </c>
      <c r="B364" s="53" t="s">
        <v>23</v>
      </c>
      <c r="C364" s="54" t="s">
        <v>294</v>
      </c>
      <c r="D364" s="55" t="s">
        <v>236</v>
      </c>
      <c r="E364" s="56">
        <v>14.9</v>
      </c>
      <c r="F364" s="102"/>
      <c r="G364" s="59">
        <f t="shared" si="11"/>
        <v>0</v>
      </c>
    </row>
    <row r="366" spans="1:7" ht="18.75" x14ac:dyDescent="0.25">
      <c r="A366" s="116" t="s">
        <v>304</v>
      </c>
      <c r="B366" s="116"/>
      <c r="C366" s="116"/>
      <c r="D366" s="116"/>
      <c r="E366" s="116"/>
      <c r="F366" s="116"/>
      <c r="G366" s="116"/>
    </row>
    <row r="367" spans="1:7" x14ac:dyDescent="0.25">
      <c r="A367" s="122">
        <f>SUM(G362:G364)</f>
        <v>0</v>
      </c>
      <c r="B367" s="122"/>
      <c r="C367" s="122"/>
      <c r="D367" s="122"/>
      <c r="E367" s="122"/>
      <c r="F367" s="122"/>
      <c r="G367" s="122"/>
    </row>
    <row r="368" spans="1:7" x14ac:dyDescent="0.25">
      <c r="A368" s="122"/>
      <c r="B368" s="122"/>
      <c r="C368" s="122"/>
      <c r="D368" s="122"/>
      <c r="E368" s="122"/>
      <c r="F368" s="122"/>
      <c r="G368" s="122"/>
    </row>
    <row r="369" spans="1:7" x14ac:dyDescent="0.25">
      <c r="A369" s="88"/>
      <c r="B369" s="88"/>
      <c r="C369" s="88"/>
      <c r="D369" s="88"/>
      <c r="E369" s="88"/>
      <c r="F369" s="88"/>
      <c r="G369" s="88"/>
    </row>
    <row r="370" spans="1:7" x14ac:dyDescent="0.25">
      <c r="A370" s="121" t="s">
        <v>308</v>
      </c>
      <c r="B370" s="121"/>
      <c r="C370" s="121"/>
      <c r="D370" s="121"/>
      <c r="E370" s="121"/>
      <c r="F370" s="121"/>
      <c r="G370" s="121"/>
    </row>
    <row r="371" spans="1:7" x14ac:dyDescent="0.25">
      <c r="A371" s="122">
        <f>$A$131+$A$100+$A$165+$A$212+$A$235+$A$257+$A$284+$A$307+$A$339+$A$367</f>
        <v>0</v>
      </c>
      <c r="B371" s="122"/>
      <c r="C371" s="122"/>
      <c r="D371" s="122"/>
      <c r="E371" s="122"/>
      <c r="F371" s="122"/>
      <c r="G371" s="122"/>
    </row>
    <row r="372" spans="1:7" x14ac:dyDescent="0.25">
      <c r="A372" s="88"/>
      <c r="B372" s="88"/>
      <c r="C372" s="88"/>
      <c r="D372" s="88"/>
      <c r="E372" s="88"/>
      <c r="F372" s="88"/>
      <c r="G372" s="88"/>
    </row>
    <row r="373" spans="1:7" x14ac:dyDescent="0.25">
      <c r="A373" s="121" t="s">
        <v>309</v>
      </c>
      <c r="B373" s="121"/>
      <c r="C373" s="121"/>
      <c r="D373" s="121"/>
      <c r="E373" s="121"/>
      <c r="F373" s="121"/>
      <c r="G373" s="121"/>
    </row>
    <row r="374" spans="1:7" x14ac:dyDescent="0.25">
      <c r="A374" s="122">
        <f>$A$371-$A$405</f>
        <v>0</v>
      </c>
      <c r="B374" s="122"/>
      <c r="C374" s="122"/>
      <c r="D374" s="122"/>
      <c r="E374" s="122"/>
      <c r="F374" s="122"/>
      <c r="G374" s="122"/>
    </row>
    <row r="375" spans="1:7" ht="18.75" x14ac:dyDescent="0.25">
      <c r="A375" s="116" t="s">
        <v>305</v>
      </c>
      <c r="B375" s="116"/>
      <c r="C375" s="116"/>
      <c r="D375" s="116"/>
      <c r="E375" s="116"/>
      <c r="F375" s="116"/>
      <c r="G375" s="116"/>
    </row>
    <row r="376" spans="1:7" x14ac:dyDescent="0.25">
      <c r="A376" s="92" t="s">
        <v>0</v>
      </c>
      <c r="D376" s="92" t="s">
        <v>266</v>
      </c>
    </row>
    <row r="377" spans="1:7" x14ac:dyDescent="0.25">
      <c r="A377" t="s">
        <v>5</v>
      </c>
      <c r="D377" s="91">
        <f>A64</f>
        <v>0</v>
      </c>
    </row>
    <row r="378" spans="1:7" x14ac:dyDescent="0.25">
      <c r="A378" t="s">
        <v>42</v>
      </c>
      <c r="D378" s="91">
        <f>A131</f>
        <v>0</v>
      </c>
    </row>
    <row r="379" spans="1:7" x14ac:dyDescent="0.25">
      <c r="A379" t="s">
        <v>79</v>
      </c>
      <c r="D379" s="91">
        <f>A165</f>
        <v>0</v>
      </c>
    </row>
    <row r="380" spans="1:7" x14ac:dyDescent="0.25">
      <c r="A380" t="s">
        <v>93</v>
      </c>
      <c r="D380" s="91">
        <f>A212</f>
        <v>0</v>
      </c>
    </row>
    <row r="381" spans="1:7" x14ac:dyDescent="0.25">
      <c r="A381" t="s">
        <v>140</v>
      </c>
      <c r="D381" s="91">
        <f>A235</f>
        <v>0</v>
      </c>
    </row>
    <row r="382" spans="1:7" x14ac:dyDescent="0.25">
      <c r="A382" t="s">
        <v>167</v>
      </c>
      <c r="D382" s="91">
        <f>A257</f>
        <v>0</v>
      </c>
    </row>
    <row r="383" spans="1:7" x14ac:dyDescent="0.25">
      <c r="A383" t="s">
        <v>181</v>
      </c>
      <c r="D383" s="91">
        <f>A284</f>
        <v>0</v>
      </c>
    </row>
    <row r="384" spans="1:7" x14ac:dyDescent="0.25">
      <c r="A384" t="s">
        <v>208</v>
      </c>
      <c r="D384" s="91">
        <f>A307</f>
        <v>0</v>
      </c>
    </row>
    <row r="385" spans="1:7" x14ac:dyDescent="0.25">
      <c r="A385" t="s">
        <v>217</v>
      </c>
      <c r="D385" s="91">
        <f>A339</f>
        <v>0</v>
      </c>
    </row>
    <row r="386" spans="1:7" x14ac:dyDescent="0.25">
      <c r="A386" t="s">
        <v>227</v>
      </c>
      <c r="D386" s="91">
        <f>A367</f>
        <v>0</v>
      </c>
    </row>
    <row r="387" spans="1:7" ht="18.75" x14ac:dyDescent="0.25">
      <c r="A387" s="116" t="s">
        <v>306</v>
      </c>
      <c r="B387" s="116"/>
      <c r="C387" s="116"/>
      <c r="D387" s="116"/>
      <c r="E387" s="116"/>
      <c r="F387" s="116"/>
      <c r="G387" s="116"/>
    </row>
    <row r="388" spans="1:7" x14ac:dyDescent="0.25">
      <c r="A388" s="115">
        <f>SUM($D$377:$D$386)</f>
        <v>0</v>
      </c>
      <c r="B388" s="115"/>
      <c r="C388" s="115"/>
      <c r="D388" s="115"/>
      <c r="E388" s="115"/>
      <c r="F388" s="115"/>
      <c r="G388" s="115"/>
    </row>
    <row r="389" spans="1:7" x14ac:dyDescent="0.25">
      <c r="D389" s="91"/>
    </row>
    <row r="390" spans="1:7" x14ac:dyDescent="0.25">
      <c r="D390" s="91"/>
    </row>
    <row r="391" spans="1:7" x14ac:dyDescent="0.25">
      <c r="D391" s="91"/>
    </row>
    <row r="392" spans="1:7" x14ac:dyDescent="0.25">
      <c r="D392" s="91"/>
    </row>
    <row r="393" spans="1:7" x14ac:dyDescent="0.25">
      <c r="D393" s="91"/>
    </row>
    <row r="394" spans="1:7" x14ac:dyDescent="0.25">
      <c r="D394" s="91"/>
    </row>
    <row r="395" spans="1:7" x14ac:dyDescent="0.25">
      <c r="D395" s="91"/>
    </row>
    <row r="396" spans="1:7" ht="18.75" x14ac:dyDescent="0.25">
      <c r="A396" s="116" t="s">
        <v>313</v>
      </c>
      <c r="B396" s="116"/>
      <c r="C396" s="116"/>
      <c r="D396" s="116"/>
      <c r="E396" s="116"/>
      <c r="F396" s="116"/>
      <c r="G396" s="116"/>
    </row>
    <row r="397" spans="1:7" ht="15.75" x14ac:dyDescent="0.25">
      <c r="A397" s="6" t="s">
        <v>314</v>
      </c>
      <c r="D397" s="91"/>
    </row>
    <row r="398" spans="1:7" x14ac:dyDescent="0.25">
      <c r="A398" s="119" t="s">
        <v>322</v>
      </c>
      <c r="B398" s="120"/>
      <c r="C398" s="120"/>
      <c r="D398" s="120"/>
      <c r="E398" s="120"/>
      <c r="F398" s="120"/>
      <c r="G398" s="120"/>
    </row>
    <row r="399" spans="1:7" x14ac:dyDescent="0.25">
      <c r="A399" s="120"/>
      <c r="B399" s="120"/>
      <c r="C399" s="120"/>
      <c r="D399" s="120"/>
      <c r="E399" s="120"/>
      <c r="F399" s="120"/>
      <c r="G399" s="120"/>
    </row>
    <row r="400" spans="1:7" x14ac:dyDescent="0.25">
      <c r="A400" s="120"/>
      <c r="B400" s="120"/>
      <c r="C400" s="120"/>
      <c r="D400" s="120"/>
      <c r="E400" s="120"/>
      <c r="F400" s="120"/>
      <c r="G400" s="120"/>
    </row>
    <row r="401" spans="1:7" ht="246" customHeight="1" x14ac:dyDescent="0.25">
      <c r="A401" s="120"/>
      <c r="B401" s="120"/>
      <c r="C401" s="120"/>
      <c r="D401" s="120"/>
      <c r="E401" s="120"/>
      <c r="F401" s="120"/>
      <c r="G401" s="120"/>
    </row>
    <row r="402" spans="1:7" x14ac:dyDescent="0.25">
      <c r="D402" s="91"/>
    </row>
    <row r="404" spans="1:7" ht="18.75" x14ac:dyDescent="0.25">
      <c r="A404" s="116" t="s">
        <v>306</v>
      </c>
      <c r="B404" s="116"/>
      <c r="C404" s="116"/>
      <c r="D404" s="116"/>
      <c r="E404" s="116"/>
      <c r="F404" s="116"/>
      <c r="G404" s="116"/>
    </row>
    <row r="405" spans="1:7" x14ac:dyDescent="0.25">
      <c r="A405" s="115">
        <f>SUM($D$377:$D$386)</f>
        <v>0</v>
      </c>
      <c r="B405" s="115"/>
      <c r="C405" s="115"/>
      <c r="D405" s="115"/>
      <c r="E405" s="115"/>
      <c r="F405" s="115"/>
      <c r="G405" s="115"/>
    </row>
    <row r="407" spans="1:7" ht="18.75" x14ac:dyDescent="0.25">
      <c r="A407" s="116" t="s">
        <v>310</v>
      </c>
      <c r="B407" s="116"/>
      <c r="C407" s="116"/>
      <c r="D407" s="116"/>
      <c r="E407" s="116"/>
      <c r="F407" s="116"/>
      <c r="G407" s="116"/>
    </row>
    <row r="408" spans="1:7" x14ac:dyDescent="0.25">
      <c r="A408" s="115">
        <v>0</v>
      </c>
      <c r="B408" s="115"/>
      <c r="C408" s="115"/>
      <c r="D408" s="115"/>
      <c r="E408" s="115"/>
      <c r="F408" s="115"/>
      <c r="G408" s="115"/>
    </row>
    <row r="409" spans="1:7" ht="18.75" x14ac:dyDescent="0.25">
      <c r="A409" s="116" t="s">
        <v>311</v>
      </c>
      <c r="B409" s="116"/>
      <c r="C409" s="116"/>
      <c r="D409" s="116"/>
      <c r="E409" s="116"/>
      <c r="F409" s="116"/>
      <c r="G409" s="116"/>
    </row>
    <row r="410" spans="1:7" x14ac:dyDescent="0.25">
      <c r="A410" s="115">
        <f>$A$405-$A$408</f>
        <v>0</v>
      </c>
      <c r="B410" s="115"/>
      <c r="C410" s="115"/>
      <c r="D410" s="115"/>
      <c r="E410" s="115"/>
      <c r="F410" s="115"/>
      <c r="G410" s="115"/>
    </row>
    <row r="412" spans="1:7" ht="18.75" x14ac:dyDescent="0.25">
      <c r="A412" s="116" t="s">
        <v>316</v>
      </c>
      <c r="B412" s="116"/>
      <c r="C412" s="116"/>
      <c r="D412" s="116"/>
      <c r="E412" s="116"/>
      <c r="F412" s="116"/>
      <c r="G412" s="116"/>
    </row>
    <row r="413" spans="1:7" x14ac:dyDescent="0.25">
      <c r="A413" s="117" t="s">
        <v>315</v>
      </c>
      <c r="B413" s="117"/>
      <c r="C413" s="117"/>
      <c r="D413" s="117"/>
      <c r="E413" s="117"/>
      <c r="F413" s="117"/>
      <c r="G413" s="117"/>
    </row>
    <row r="414" spans="1:7" x14ac:dyDescent="0.25">
      <c r="A414" s="117"/>
      <c r="B414" s="117"/>
      <c r="C414" s="117"/>
      <c r="D414" s="117"/>
      <c r="E414" s="117"/>
      <c r="F414" s="117"/>
      <c r="G414" s="117"/>
    </row>
    <row r="416" spans="1:7" x14ac:dyDescent="0.25">
      <c r="A416" s="110"/>
      <c r="B416" s="110"/>
      <c r="C416" s="110"/>
      <c r="D416" s="110"/>
      <c r="E416" s="110"/>
      <c r="F416" s="110"/>
      <c r="G416" s="110"/>
    </row>
    <row r="417" spans="1:7" ht="15.75" x14ac:dyDescent="0.25">
      <c r="A417" s="6" t="s">
        <v>317</v>
      </c>
      <c r="E417" s="6" t="s">
        <v>318</v>
      </c>
    </row>
    <row r="418" spans="1:7" x14ac:dyDescent="0.25">
      <c r="A418" s="107" t="s">
        <v>242</v>
      </c>
      <c r="B418" s="114"/>
      <c r="C418" s="114"/>
      <c r="D418" s="114"/>
      <c r="E418" s="109" t="s">
        <v>319</v>
      </c>
      <c r="F418" s="114"/>
      <c r="G418" s="114"/>
    </row>
    <row r="419" spans="1:7" x14ac:dyDescent="0.25">
      <c r="A419" s="108" t="s">
        <v>320</v>
      </c>
      <c r="B419" s="118"/>
      <c r="C419" s="118"/>
      <c r="D419" s="118"/>
      <c r="E419" s="109" t="s">
        <v>320</v>
      </c>
      <c r="F419" s="118"/>
      <c r="G419" s="118"/>
    </row>
    <row r="421" spans="1:7" x14ac:dyDescent="0.25">
      <c r="A421" t="s">
        <v>321</v>
      </c>
      <c r="B421" s="113"/>
      <c r="C421" s="113"/>
      <c r="E421" t="s">
        <v>321</v>
      </c>
      <c r="F421" s="113"/>
      <c r="G421" s="113"/>
    </row>
    <row r="422" spans="1:7" x14ac:dyDescent="0.25">
      <c r="B422" s="113"/>
      <c r="C422" s="113"/>
      <c r="F422" s="113"/>
      <c r="G422" s="113"/>
    </row>
    <row r="423" spans="1:7" x14ac:dyDescent="0.25">
      <c r="A423" s="106"/>
      <c r="B423" s="114"/>
      <c r="C423" s="114"/>
      <c r="F423" s="114"/>
      <c r="G423" s="114"/>
    </row>
  </sheetData>
  <mergeCells count="93">
    <mergeCell ref="C36:G37"/>
    <mergeCell ref="B32:D33"/>
    <mergeCell ref="F32:G33"/>
    <mergeCell ref="A39:G39"/>
    <mergeCell ref="A102:G102"/>
    <mergeCell ref="A99:G99"/>
    <mergeCell ref="A100:G100"/>
    <mergeCell ref="A24:G24"/>
    <mergeCell ref="A26:G26"/>
    <mergeCell ref="A27:G27"/>
    <mergeCell ref="A29:G29"/>
    <mergeCell ref="A30:G30"/>
    <mergeCell ref="A23:G23"/>
    <mergeCell ref="F11:G11"/>
    <mergeCell ref="A15:G15"/>
    <mergeCell ref="C3:G3"/>
    <mergeCell ref="C4:G4"/>
    <mergeCell ref="C5:G5"/>
    <mergeCell ref="C6:G6"/>
    <mergeCell ref="C7:G7"/>
    <mergeCell ref="C8:G8"/>
    <mergeCell ref="A16:G16"/>
    <mergeCell ref="A18:G18"/>
    <mergeCell ref="A19:G19"/>
    <mergeCell ref="A21:G21"/>
    <mergeCell ref="A22:G22"/>
    <mergeCell ref="A283:G283"/>
    <mergeCell ref="A284:G285"/>
    <mergeCell ref="A306:G306"/>
    <mergeCell ref="A153:G153"/>
    <mergeCell ref="A183:G183"/>
    <mergeCell ref="A218:G218"/>
    <mergeCell ref="A247:G247"/>
    <mergeCell ref="A266:G266"/>
    <mergeCell ref="A216:G216"/>
    <mergeCell ref="A240:G240"/>
    <mergeCell ref="A241:G241"/>
    <mergeCell ref="A165:G166"/>
    <mergeCell ref="A211:G211"/>
    <mergeCell ref="A212:G213"/>
    <mergeCell ref="A234:G234"/>
    <mergeCell ref="A235:G236"/>
    <mergeCell ref="A63:G63"/>
    <mergeCell ref="A64:G65"/>
    <mergeCell ref="A130:G130"/>
    <mergeCell ref="A131:G132"/>
    <mergeCell ref="A164:G164"/>
    <mergeCell ref="A357:G357"/>
    <mergeCell ref="A370:G370"/>
    <mergeCell ref="A371:G371"/>
    <mergeCell ref="A373:G373"/>
    <mergeCell ref="A307:G308"/>
    <mergeCell ref="A338:G338"/>
    <mergeCell ref="A339:G340"/>
    <mergeCell ref="A366:G366"/>
    <mergeCell ref="A367:G368"/>
    <mergeCell ref="A330:G330"/>
    <mergeCell ref="A359:G359"/>
    <mergeCell ref="A293:G293"/>
    <mergeCell ref="A294:G294"/>
    <mergeCell ref="A327:G327"/>
    <mergeCell ref="A328:G328"/>
    <mergeCell ref="A356:G356"/>
    <mergeCell ref="A296:G296"/>
    <mergeCell ref="A407:G407"/>
    <mergeCell ref="A409:G409"/>
    <mergeCell ref="A408:G408"/>
    <mergeCell ref="A410:G410"/>
    <mergeCell ref="A150:G150"/>
    <mergeCell ref="A151:G151"/>
    <mergeCell ref="A180:G180"/>
    <mergeCell ref="A181:G181"/>
    <mergeCell ref="A215:G215"/>
    <mergeCell ref="A375:G375"/>
    <mergeCell ref="A256:G256"/>
    <mergeCell ref="A257:G258"/>
    <mergeCell ref="A404:G404"/>
    <mergeCell ref="A405:G405"/>
    <mergeCell ref="A263:G263"/>
    <mergeCell ref="A264:G264"/>
    <mergeCell ref="A387:G387"/>
    <mergeCell ref="A388:G388"/>
    <mergeCell ref="A396:G396"/>
    <mergeCell ref="A398:G401"/>
    <mergeCell ref="A374:G374"/>
    <mergeCell ref="A412:G412"/>
    <mergeCell ref="A413:G414"/>
    <mergeCell ref="F421:G423"/>
    <mergeCell ref="B421:C423"/>
    <mergeCell ref="B418:D418"/>
    <mergeCell ref="B419:D419"/>
    <mergeCell ref="F418:G418"/>
    <mergeCell ref="F419:G419"/>
  </mergeCells>
  <conditionalFormatting sqref="A373:G373">
    <cfRule type="expression" dxfId="3" priority="1">
      <formula>$A$374&lt;&gt;0</formula>
    </cfRule>
    <cfRule type="expression" dxfId="2" priority="2">
      <formula>$A$374=0</formula>
    </cfRule>
  </conditionalFormatting>
  <pageMargins left="0.70866141732283472" right="0.70866141732283472" top="1.1811023622047245" bottom="0.78740157480314965" header="0.31496062992125984" footer="0.31496062992125984"/>
  <pageSetup paperSize="9" orientation="portrait" r:id="rId1"/>
  <headerFooter>
    <oddHeader>&amp;L&amp;G</oddHeader>
    <oddFooter>&amp;Lwww.quantdiagnostics.ch&amp;RSeite &amp;P von &amp;N</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DCE8B10-7D95-4065-8635-B1A28C76A1D0}">
          <x14:formula1>
            <xm:f>'Preisliste Extern'!$E$3:$E$4</xm:f>
          </x14:formula1>
          <xm:sqref>F362:F364 F105:F124 F133:F149 F156:F160 F66:F98 F221:F232 F250:F254 F269:F281 F299:F304 F333:F336 F42:F62 F126:F129 F188:F210 F214 F217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CF56-CCD0-4BEF-910F-00D01E152CA4}">
  <dimension ref="A1:G423"/>
  <sheetViews>
    <sheetView tabSelected="1" view="pageLayout" zoomScale="205" zoomScaleNormal="160" zoomScalePageLayoutView="205" workbookViewId="0">
      <selection activeCell="F159" sqref="F159"/>
    </sheetView>
  </sheetViews>
  <sheetFormatPr baseColWidth="10" defaultRowHeight="15" x14ac:dyDescent="0.25"/>
  <sheetData>
    <row r="1" spans="1:7" ht="15.75" x14ac:dyDescent="0.25">
      <c r="A1" s="6" t="s">
        <v>237</v>
      </c>
      <c r="D1" s="93" t="s">
        <v>312</v>
      </c>
    </row>
    <row r="2" spans="1:7" ht="7.5" customHeight="1" x14ac:dyDescent="0.25"/>
    <row r="3" spans="1:7" x14ac:dyDescent="0.25">
      <c r="A3" t="s">
        <v>242</v>
      </c>
      <c r="C3" s="126"/>
      <c r="D3" s="126"/>
      <c r="E3" s="126"/>
      <c r="F3" s="126"/>
      <c r="G3" s="126"/>
    </row>
    <row r="4" spans="1:7" x14ac:dyDescent="0.25">
      <c r="A4" t="s">
        <v>243</v>
      </c>
      <c r="C4" s="129"/>
      <c r="D4" s="129"/>
      <c r="E4" s="129"/>
      <c r="F4" s="129"/>
      <c r="G4" s="129"/>
    </row>
    <row r="5" spans="1:7" x14ac:dyDescent="0.25">
      <c r="A5" t="s">
        <v>244</v>
      </c>
      <c r="C5" s="129"/>
      <c r="D5" s="129"/>
      <c r="E5" s="129"/>
      <c r="F5" s="129"/>
      <c r="G5" s="129"/>
    </row>
    <row r="6" spans="1:7" x14ac:dyDescent="0.25">
      <c r="A6" t="s">
        <v>245</v>
      </c>
      <c r="C6" s="129"/>
      <c r="D6" s="129"/>
      <c r="E6" s="129"/>
      <c r="F6" s="129"/>
      <c r="G6" s="129"/>
    </row>
    <row r="7" spans="1:7" x14ac:dyDescent="0.25">
      <c r="A7" t="s">
        <v>323</v>
      </c>
      <c r="C7" s="129"/>
      <c r="D7" s="129"/>
      <c r="E7" s="129"/>
      <c r="F7" s="129"/>
      <c r="G7" s="129"/>
    </row>
    <row r="8" spans="1:7" x14ac:dyDescent="0.25">
      <c r="A8" t="s">
        <v>324</v>
      </c>
      <c r="C8" s="129"/>
      <c r="D8" s="129"/>
      <c r="E8" s="129"/>
      <c r="F8" s="129"/>
      <c r="G8" s="129"/>
    </row>
    <row r="10" spans="1:7" x14ac:dyDescent="0.25">
      <c r="F10" t="s">
        <v>238</v>
      </c>
    </row>
    <row r="11" spans="1:7" ht="31.5" customHeight="1" x14ac:dyDescent="0.25">
      <c r="F11" s="117" t="s">
        <v>239</v>
      </c>
      <c r="G11" s="117"/>
    </row>
    <row r="12" spans="1:7" x14ac:dyDescent="0.25">
      <c r="F12" t="s">
        <v>240</v>
      </c>
    </row>
    <row r="13" spans="1:7" x14ac:dyDescent="0.25">
      <c r="F13" t="s">
        <v>241</v>
      </c>
    </row>
    <row r="15" spans="1:7" ht="15.75" x14ac:dyDescent="0.25">
      <c r="A15" s="123" t="s">
        <v>246</v>
      </c>
      <c r="B15" s="123"/>
      <c r="C15" s="123"/>
      <c r="D15" s="123"/>
      <c r="E15" s="123"/>
      <c r="F15" s="123"/>
      <c r="G15" s="123"/>
    </row>
    <row r="16" spans="1:7" ht="28.5" customHeight="1" x14ac:dyDescent="0.25">
      <c r="A16" s="127" t="s">
        <v>247</v>
      </c>
      <c r="B16" s="127"/>
      <c r="C16" s="127"/>
      <c r="D16" s="127"/>
      <c r="E16" s="127"/>
      <c r="F16" s="127"/>
      <c r="G16" s="127"/>
    </row>
    <row r="18" spans="1:7" ht="15.75" x14ac:dyDescent="0.25">
      <c r="A18" s="123" t="s">
        <v>248</v>
      </c>
      <c r="B18" s="123"/>
      <c r="C18" s="123"/>
      <c r="D18" s="123"/>
      <c r="E18" s="123"/>
      <c r="F18" s="123"/>
      <c r="G18" s="123"/>
    </row>
    <row r="19" spans="1:7" ht="240" customHeight="1" x14ac:dyDescent="0.25">
      <c r="A19" s="128" t="s">
        <v>249</v>
      </c>
      <c r="B19" s="128"/>
      <c r="C19" s="128"/>
      <c r="D19" s="128"/>
      <c r="E19" s="128"/>
      <c r="F19" s="128"/>
      <c r="G19" s="128"/>
    </row>
    <row r="21" spans="1:7" ht="15.75" x14ac:dyDescent="0.25">
      <c r="A21" s="123" t="s">
        <v>250</v>
      </c>
      <c r="B21" s="123"/>
      <c r="C21" s="123"/>
      <c r="D21" s="123"/>
      <c r="E21" s="123"/>
      <c r="F21" s="123"/>
      <c r="G21" s="123"/>
    </row>
    <row r="22" spans="1:7" ht="141.75" customHeight="1" x14ac:dyDescent="0.25">
      <c r="A22" s="124" t="s">
        <v>251</v>
      </c>
      <c r="B22" s="124"/>
      <c r="C22" s="124"/>
      <c r="D22" s="124"/>
      <c r="E22" s="124"/>
      <c r="F22" s="124"/>
      <c r="G22" s="124"/>
    </row>
    <row r="23" spans="1:7" ht="15.75" x14ac:dyDescent="0.25">
      <c r="A23" s="123" t="s">
        <v>252</v>
      </c>
      <c r="B23" s="123"/>
      <c r="C23" s="123"/>
      <c r="D23" s="123"/>
      <c r="E23" s="123"/>
      <c r="F23" s="123"/>
      <c r="G23" s="123"/>
    </row>
    <row r="24" spans="1:7" ht="184.5" customHeight="1" x14ac:dyDescent="0.25">
      <c r="A24" s="124" t="s">
        <v>253</v>
      </c>
      <c r="B24" s="124"/>
      <c r="C24" s="124"/>
      <c r="D24" s="124"/>
      <c r="E24" s="124"/>
      <c r="F24" s="124"/>
      <c r="G24" s="124"/>
    </row>
    <row r="26" spans="1:7" ht="15.75" x14ac:dyDescent="0.25">
      <c r="A26" s="123" t="s">
        <v>254</v>
      </c>
      <c r="B26" s="123"/>
      <c r="C26" s="123"/>
      <c r="D26" s="123"/>
      <c r="E26" s="123"/>
      <c r="F26" s="123"/>
      <c r="G26" s="123"/>
    </row>
    <row r="27" spans="1:7" ht="213.75" customHeight="1" x14ac:dyDescent="0.25">
      <c r="A27" s="124" t="s">
        <v>255</v>
      </c>
      <c r="B27" s="124"/>
      <c r="C27" s="124"/>
      <c r="D27" s="124"/>
      <c r="E27" s="124"/>
      <c r="F27" s="124"/>
      <c r="G27" s="124"/>
    </row>
    <row r="29" spans="1:7" ht="15.75" x14ac:dyDescent="0.25">
      <c r="A29" s="123" t="s">
        <v>256</v>
      </c>
      <c r="B29" s="123"/>
      <c r="C29" s="123"/>
      <c r="D29" s="123"/>
      <c r="E29" s="123"/>
      <c r="F29" s="123"/>
      <c r="G29" s="123"/>
    </row>
    <row r="30" spans="1:7" ht="133.5" customHeight="1" x14ac:dyDescent="0.25">
      <c r="A30" s="124" t="s">
        <v>257</v>
      </c>
      <c r="B30" s="124"/>
      <c r="C30" s="124"/>
      <c r="D30" s="124"/>
      <c r="E30" s="124"/>
      <c r="F30" s="124"/>
      <c r="G30" s="124"/>
    </row>
    <row r="32" spans="1:7" x14ac:dyDescent="0.25">
      <c r="A32" t="s">
        <v>259</v>
      </c>
      <c r="B32" s="125"/>
      <c r="C32" s="125"/>
      <c r="D32" s="125"/>
      <c r="E32" t="s">
        <v>258</v>
      </c>
      <c r="F32" s="125"/>
      <c r="G32" s="125"/>
    </row>
    <row r="33" spans="1:7" x14ac:dyDescent="0.25">
      <c r="B33" s="126"/>
      <c r="C33" s="126"/>
      <c r="D33" s="126"/>
      <c r="F33" s="126"/>
      <c r="G33" s="126"/>
    </row>
    <row r="34" spans="1:7" x14ac:dyDescent="0.25">
      <c r="D34" s="93" t="s">
        <v>325</v>
      </c>
    </row>
    <row r="35" spans="1:7" x14ac:dyDescent="0.25">
      <c r="A35" t="s">
        <v>260</v>
      </c>
    </row>
    <row r="36" spans="1:7" x14ac:dyDescent="0.25">
      <c r="C36" s="125"/>
      <c r="D36" s="125"/>
      <c r="E36" s="125"/>
      <c r="F36" s="125"/>
      <c r="G36" s="125"/>
    </row>
    <row r="37" spans="1:7" x14ac:dyDescent="0.25">
      <c r="C37" s="126"/>
      <c r="D37" s="126"/>
      <c r="E37" s="126"/>
      <c r="F37" s="126"/>
      <c r="G37" s="126"/>
    </row>
    <row r="38" spans="1:7" x14ac:dyDescent="0.25">
      <c r="C38" s="87"/>
      <c r="D38" s="87"/>
      <c r="E38" s="87"/>
      <c r="F38" s="87"/>
      <c r="G38" s="87"/>
    </row>
    <row r="39" spans="1:7" ht="15.75" x14ac:dyDescent="0.25">
      <c r="A39" s="123" t="s">
        <v>5</v>
      </c>
      <c r="B39" s="123"/>
      <c r="C39" s="123"/>
      <c r="D39" s="123"/>
      <c r="E39" s="123"/>
      <c r="F39" s="123"/>
      <c r="G39" s="123"/>
    </row>
    <row r="40" spans="1:7" ht="7.5" customHeight="1" x14ac:dyDescent="0.25"/>
    <row r="41" spans="1:7" ht="16.5" thickBot="1" x14ac:dyDescent="0.3">
      <c r="A41" s="5" t="s">
        <v>267</v>
      </c>
      <c r="B41" s="5" t="s">
        <v>1</v>
      </c>
      <c r="C41" s="5" t="s">
        <v>2</v>
      </c>
      <c r="D41" s="5" t="s">
        <v>263</v>
      </c>
      <c r="E41" s="5" t="s">
        <v>261</v>
      </c>
      <c r="F41" s="5" t="s">
        <v>262</v>
      </c>
      <c r="G41" s="5" t="s">
        <v>266</v>
      </c>
    </row>
    <row r="42" spans="1:7" ht="90" x14ac:dyDescent="0.25">
      <c r="A42" s="17" t="s">
        <v>268</v>
      </c>
      <c r="B42" s="18" t="s">
        <v>6</v>
      </c>
      <c r="C42" s="11" t="s">
        <v>7</v>
      </c>
      <c r="D42" s="12" t="s">
        <v>8</v>
      </c>
      <c r="E42" s="23">
        <v>9.9</v>
      </c>
      <c r="F42" s="94"/>
      <c r="G42" s="24">
        <f>IF(F42="Ja",E42,0)</f>
        <v>0</v>
      </c>
    </row>
    <row r="43" spans="1:7" ht="45.75" thickBot="1" x14ac:dyDescent="0.3">
      <c r="A43" s="15" t="s">
        <v>268</v>
      </c>
      <c r="B43" s="16" t="s">
        <v>6</v>
      </c>
      <c r="C43" s="13" t="s">
        <v>9</v>
      </c>
      <c r="D43" s="14" t="s">
        <v>10</v>
      </c>
      <c r="E43" s="25">
        <v>14.9</v>
      </c>
      <c r="F43" s="95"/>
      <c r="G43" s="26">
        <f t="shared" ref="G43:G61" si="0">IF(F43="Ja",E43,0)</f>
        <v>0</v>
      </c>
    </row>
    <row r="44" spans="1:7" ht="67.5" x14ac:dyDescent="0.25">
      <c r="A44" s="17" t="s">
        <v>268</v>
      </c>
      <c r="B44" s="18" t="s">
        <v>11</v>
      </c>
      <c r="C44" s="11" t="s">
        <v>12</v>
      </c>
      <c r="D44" s="12" t="s">
        <v>13</v>
      </c>
      <c r="E44" s="23">
        <v>14.9</v>
      </c>
      <c r="F44" s="94"/>
      <c r="G44" s="24">
        <f t="shared" si="0"/>
        <v>0</v>
      </c>
    </row>
    <row r="45" spans="1:7" ht="45" x14ac:dyDescent="0.25">
      <c r="A45" s="19" t="s">
        <v>268</v>
      </c>
      <c r="B45" s="20" t="s">
        <v>11</v>
      </c>
      <c r="C45" s="9" t="s">
        <v>14</v>
      </c>
      <c r="D45" s="10" t="s">
        <v>15</v>
      </c>
      <c r="E45" s="27">
        <v>39.9</v>
      </c>
      <c r="F45" s="96"/>
      <c r="G45" s="28">
        <f t="shared" si="0"/>
        <v>0</v>
      </c>
    </row>
    <row r="46" spans="1:7" x14ac:dyDescent="0.25">
      <c r="A46" s="19" t="s">
        <v>268</v>
      </c>
      <c r="B46" s="20" t="s">
        <v>11</v>
      </c>
      <c r="C46" s="9" t="s">
        <v>16</v>
      </c>
      <c r="D46" s="10"/>
      <c r="E46" s="27">
        <v>39.9</v>
      </c>
      <c r="F46" s="96"/>
      <c r="G46" s="28">
        <f t="shared" si="0"/>
        <v>0</v>
      </c>
    </row>
    <row r="47" spans="1:7" ht="25.5" x14ac:dyDescent="0.25">
      <c r="A47" s="19" t="s">
        <v>268</v>
      </c>
      <c r="B47" s="20" t="s">
        <v>11</v>
      </c>
      <c r="C47" s="9" t="s">
        <v>17</v>
      </c>
      <c r="D47" s="10"/>
      <c r="E47" s="27">
        <v>30.9</v>
      </c>
      <c r="F47" s="96"/>
      <c r="G47" s="28">
        <f t="shared" si="0"/>
        <v>0</v>
      </c>
    </row>
    <row r="48" spans="1:7" ht="15.75" thickBot="1" x14ac:dyDescent="0.3">
      <c r="A48" s="21" t="s">
        <v>268</v>
      </c>
      <c r="B48" s="22" t="s">
        <v>11</v>
      </c>
      <c r="C48" s="13" t="s">
        <v>18</v>
      </c>
      <c r="D48" s="14"/>
      <c r="E48" s="25">
        <v>29.9</v>
      </c>
      <c r="F48" s="95"/>
      <c r="G48" s="26">
        <f t="shared" si="0"/>
        <v>0</v>
      </c>
    </row>
    <row r="49" spans="1:7" x14ac:dyDescent="0.25">
      <c r="A49" s="17" t="s">
        <v>268</v>
      </c>
      <c r="B49" s="18" t="s">
        <v>19</v>
      </c>
      <c r="C49" s="11" t="s">
        <v>20</v>
      </c>
      <c r="D49" s="12"/>
      <c r="E49" s="23">
        <v>19.899999999999999</v>
      </c>
      <c r="F49" s="94"/>
      <c r="G49" s="24">
        <f t="shared" si="0"/>
        <v>0</v>
      </c>
    </row>
    <row r="50" spans="1:7" x14ac:dyDescent="0.25">
      <c r="A50" s="19" t="s">
        <v>268</v>
      </c>
      <c r="B50" s="20" t="s">
        <v>19</v>
      </c>
      <c r="C50" s="9" t="s">
        <v>21</v>
      </c>
      <c r="D50" s="10"/>
      <c r="E50" s="27">
        <v>49.9</v>
      </c>
      <c r="F50" s="96"/>
      <c r="G50" s="28">
        <f t="shared" si="0"/>
        <v>0</v>
      </c>
    </row>
    <row r="51" spans="1:7" ht="15.75" thickBot="1" x14ac:dyDescent="0.3">
      <c r="A51" s="21" t="s">
        <v>268</v>
      </c>
      <c r="B51" s="22" t="s">
        <v>19</v>
      </c>
      <c r="C51" s="13" t="s">
        <v>22</v>
      </c>
      <c r="D51" s="14"/>
      <c r="E51" s="25">
        <v>9.9</v>
      </c>
      <c r="F51" s="95"/>
      <c r="G51" s="26">
        <f t="shared" si="0"/>
        <v>0</v>
      </c>
    </row>
    <row r="52" spans="1:7" ht="45" x14ac:dyDescent="0.25">
      <c r="A52" s="17" t="s">
        <v>268</v>
      </c>
      <c r="B52" s="18" t="s">
        <v>23</v>
      </c>
      <c r="C52" s="11" t="s">
        <v>24</v>
      </c>
      <c r="D52" s="12" t="s">
        <v>25</v>
      </c>
      <c r="E52" s="23">
        <v>44.9</v>
      </c>
      <c r="F52" s="94"/>
      <c r="G52" s="24">
        <f t="shared" si="0"/>
        <v>0</v>
      </c>
    </row>
    <row r="53" spans="1:7" ht="15.75" thickBot="1" x14ac:dyDescent="0.3">
      <c r="A53" s="21" t="s">
        <v>268</v>
      </c>
      <c r="B53" s="22" t="s">
        <v>23</v>
      </c>
      <c r="C53" s="13" t="s">
        <v>26</v>
      </c>
      <c r="D53" s="14"/>
      <c r="E53" s="25">
        <v>44.9</v>
      </c>
      <c r="F53" s="95"/>
      <c r="G53" s="26">
        <f t="shared" si="0"/>
        <v>0</v>
      </c>
    </row>
    <row r="54" spans="1:7" x14ac:dyDescent="0.25">
      <c r="A54" s="17" t="s">
        <v>268</v>
      </c>
      <c r="B54" s="18" t="s">
        <v>27</v>
      </c>
      <c r="C54" s="11" t="s">
        <v>28</v>
      </c>
      <c r="D54" s="12"/>
      <c r="E54" s="23">
        <v>49.9</v>
      </c>
      <c r="F54" s="94"/>
      <c r="G54" s="24">
        <f t="shared" si="0"/>
        <v>0</v>
      </c>
    </row>
    <row r="55" spans="1:7" ht="15.75" thickBot="1" x14ac:dyDescent="0.3">
      <c r="A55" s="21" t="s">
        <v>268</v>
      </c>
      <c r="B55" s="22" t="s">
        <v>27</v>
      </c>
      <c r="C55" s="13" t="s">
        <v>29</v>
      </c>
      <c r="D55" s="14"/>
      <c r="E55" s="25">
        <v>49.9</v>
      </c>
      <c r="F55" s="95"/>
      <c r="G55" s="26">
        <f t="shared" si="0"/>
        <v>0</v>
      </c>
    </row>
    <row r="56" spans="1:7" ht="25.5" x14ac:dyDescent="0.25">
      <c r="A56" s="17" t="s">
        <v>268</v>
      </c>
      <c r="B56" s="18" t="s">
        <v>30</v>
      </c>
      <c r="C56" s="11" t="s">
        <v>31</v>
      </c>
      <c r="D56" s="12" t="s">
        <v>32</v>
      </c>
      <c r="E56" s="23">
        <v>12.9</v>
      </c>
      <c r="F56" s="94"/>
      <c r="G56" s="24">
        <f t="shared" si="0"/>
        <v>0</v>
      </c>
    </row>
    <row r="57" spans="1:7" x14ac:dyDescent="0.25">
      <c r="A57" s="19" t="s">
        <v>268</v>
      </c>
      <c r="B57" s="20" t="s">
        <v>30</v>
      </c>
      <c r="C57" s="9" t="s">
        <v>33</v>
      </c>
      <c r="D57" s="10"/>
      <c r="E57" s="27">
        <v>24.9</v>
      </c>
      <c r="F57" s="96"/>
      <c r="G57" s="28">
        <f t="shared" si="0"/>
        <v>0</v>
      </c>
    </row>
    <row r="58" spans="1:7" ht="67.5" x14ac:dyDescent="0.25">
      <c r="A58" s="19" t="s">
        <v>268</v>
      </c>
      <c r="B58" s="20" t="s">
        <v>30</v>
      </c>
      <c r="C58" s="9" t="s">
        <v>34</v>
      </c>
      <c r="D58" s="10" t="s">
        <v>35</v>
      </c>
      <c r="E58" s="27">
        <v>24.9</v>
      </c>
      <c r="F58" s="96"/>
      <c r="G58" s="28">
        <f t="shared" si="0"/>
        <v>0</v>
      </c>
    </row>
    <row r="59" spans="1:7" ht="67.5" x14ac:dyDescent="0.25">
      <c r="A59" s="19" t="s">
        <v>268</v>
      </c>
      <c r="B59" s="20" t="s">
        <v>30</v>
      </c>
      <c r="C59" s="9" t="s">
        <v>36</v>
      </c>
      <c r="D59" s="10" t="s">
        <v>37</v>
      </c>
      <c r="E59" s="27">
        <v>79.900000000000006</v>
      </c>
      <c r="F59" s="96"/>
      <c r="G59" s="28">
        <f t="shared" si="0"/>
        <v>0</v>
      </c>
    </row>
    <row r="60" spans="1:7" ht="67.5" x14ac:dyDescent="0.25">
      <c r="A60" s="19" t="s">
        <v>268</v>
      </c>
      <c r="B60" s="20" t="s">
        <v>30</v>
      </c>
      <c r="C60" s="9" t="s">
        <v>38</v>
      </c>
      <c r="D60" s="10" t="s">
        <v>39</v>
      </c>
      <c r="E60" s="27">
        <v>139.9</v>
      </c>
      <c r="F60" s="96"/>
      <c r="G60" s="28">
        <f t="shared" si="0"/>
        <v>0</v>
      </c>
    </row>
    <row r="61" spans="1:7" ht="56.25" x14ac:dyDescent="0.25">
      <c r="A61" s="47" t="s">
        <v>268</v>
      </c>
      <c r="B61" s="112" t="s">
        <v>30</v>
      </c>
      <c r="C61" s="73" t="s">
        <v>40</v>
      </c>
      <c r="D61" s="74" t="s">
        <v>41</v>
      </c>
      <c r="E61" s="75">
        <v>89.9</v>
      </c>
      <c r="F61" s="104"/>
      <c r="G61" s="83">
        <f t="shared" si="0"/>
        <v>0</v>
      </c>
    </row>
    <row r="62" spans="1:7" x14ac:dyDescent="0.25">
      <c r="A62" s="66"/>
      <c r="B62" s="66"/>
      <c r="C62" s="68"/>
      <c r="D62" s="69"/>
      <c r="E62" s="70"/>
      <c r="F62" s="71"/>
      <c r="G62" s="70"/>
    </row>
    <row r="63" spans="1:7" ht="18.75" x14ac:dyDescent="0.25">
      <c r="A63" s="116" t="s">
        <v>295</v>
      </c>
      <c r="B63" s="116"/>
      <c r="C63" s="116"/>
      <c r="D63" s="116"/>
      <c r="E63" s="116"/>
      <c r="F63" s="116"/>
      <c r="G63" s="116"/>
    </row>
    <row r="64" spans="1:7" x14ac:dyDescent="0.25">
      <c r="A64" s="122">
        <f>SUM($G$42:$G$61)</f>
        <v>0</v>
      </c>
      <c r="B64" s="122"/>
      <c r="C64" s="122"/>
      <c r="D64" s="122"/>
      <c r="E64" s="122"/>
      <c r="F64" s="122"/>
      <c r="G64" s="122"/>
    </row>
    <row r="65" spans="1:7" x14ac:dyDescent="0.25">
      <c r="A65" s="122"/>
      <c r="B65" s="122"/>
      <c r="C65" s="122"/>
      <c r="D65" s="122"/>
      <c r="E65" s="122"/>
      <c r="F65" s="122"/>
      <c r="G65" s="122"/>
    </row>
    <row r="66" spans="1:7" x14ac:dyDescent="0.25">
      <c r="A66" s="66"/>
      <c r="B66" s="66"/>
      <c r="C66" s="68"/>
      <c r="D66" s="69"/>
      <c r="E66" s="70"/>
      <c r="F66" s="71"/>
      <c r="G66" s="70"/>
    </row>
    <row r="67" spans="1:7" x14ac:dyDescent="0.25">
      <c r="A67" s="66"/>
      <c r="B67" s="66"/>
      <c r="C67" s="68"/>
      <c r="D67" s="69"/>
      <c r="E67" s="70"/>
      <c r="F67" s="71"/>
      <c r="G67" s="70"/>
    </row>
    <row r="68" spans="1:7" x14ac:dyDescent="0.25">
      <c r="A68" s="66"/>
      <c r="B68" s="66"/>
      <c r="C68" s="68"/>
      <c r="D68" s="69"/>
      <c r="E68" s="70"/>
      <c r="F68" s="71"/>
      <c r="G68" s="70"/>
    </row>
    <row r="69" spans="1:7" x14ac:dyDescent="0.25">
      <c r="A69" s="66"/>
      <c r="B69" s="66"/>
      <c r="C69" s="68"/>
      <c r="D69" s="69"/>
      <c r="E69" s="70"/>
      <c r="F69" s="71"/>
      <c r="G69" s="70"/>
    </row>
    <row r="70" spans="1:7" x14ac:dyDescent="0.25">
      <c r="A70" s="66"/>
      <c r="B70" s="66"/>
      <c r="C70" s="68"/>
      <c r="D70" s="69"/>
      <c r="E70" s="70"/>
      <c r="F70" s="71"/>
      <c r="G70" s="70"/>
    </row>
    <row r="71" spans="1:7" x14ac:dyDescent="0.25">
      <c r="A71" s="66"/>
      <c r="B71" s="66"/>
      <c r="C71" s="68"/>
      <c r="D71" s="69"/>
      <c r="E71" s="70"/>
      <c r="F71" s="71"/>
      <c r="G71" s="70"/>
    </row>
    <row r="72" spans="1:7" x14ac:dyDescent="0.25">
      <c r="A72" s="66"/>
      <c r="B72" s="66"/>
      <c r="C72" s="68"/>
      <c r="D72" s="69"/>
      <c r="E72" s="70"/>
      <c r="F72" s="71"/>
      <c r="G72" s="70"/>
    </row>
    <row r="73" spans="1:7" x14ac:dyDescent="0.25">
      <c r="A73" s="66"/>
      <c r="B73" s="66"/>
      <c r="C73" s="68"/>
      <c r="D73" s="69"/>
      <c r="E73" s="70"/>
      <c r="F73" s="71"/>
      <c r="G73" s="70"/>
    </row>
    <row r="74" spans="1:7" x14ac:dyDescent="0.25">
      <c r="A74" s="66"/>
      <c r="B74" s="66"/>
      <c r="C74" s="68"/>
      <c r="D74" s="69"/>
      <c r="E74" s="70"/>
      <c r="F74" s="71"/>
      <c r="G74" s="70"/>
    </row>
    <row r="75" spans="1:7" x14ac:dyDescent="0.25">
      <c r="A75" s="66"/>
      <c r="B75" s="66"/>
      <c r="C75" s="68"/>
      <c r="D75" s="69"/>
      <c r="E75" s="70"/>
      <c r="F75" s="71"/>
      <c r="G75" s="70"/>
    </row>
    <row r="76" spans="1:7" x14ac:dyDescent="0.25">
      <c r="A76" s="66"/>
      <c r="B76" s="66"/>
      <c r="C76" s="68"/>
      <c r="D76" s="69"/>
      <c r="E76" s="70"/>
      <c r="F76" s="71"/>
      <c r="G76" s="70"/>
    </row>
    <row r="77" spans="1:7" x14ac:dyDescent="0.25">
      <c r="A77" s="66"/>
      <c r="B77" s="66"/>
      <c r="C77" s="68"/>
      <c r="D77" s="69"/>
      <c r="E77" s="70"/>
      <c r="F77" s="71"/>
      <c r="G77" s="70"/>
    </row>
    <row r="78" spans="1:7" x14ac:dyDescent="0.25">
      <c r="A78" s="66"/>
      <c r="B78" s="66"/>
      <c r="C78" s="68"/>
      <c r="D78" s="69"/>
      <c r="E78" s="70"/>
      <c r="F78" s="71"/>
      <c r="G78" s="70"/>
    </row>
    <row r="79" spans="1:7" x14ac:dyDescent="0.25">
      <c r="A79" s="66"/>
      <c r="B79" s="66"/>
      <c r="C79" s="68"/>
      <c r="D79" s="69"/>
      <c r="E79" s="70"/>
      <c r="F79" s="71"/>
      <c r="G79" s="70"/>
    </row>
    <row r="80" spans="1:7" x14ac:dyDescent="0.25">
      <c r="A80" s="66"/>
      <c r="B80" s="66"/>
      <c r="C80" s="68"/>
      <c r="D80" s="69"/>
      <c r="E80" s="70"/>
      <c r="F80" s="71"/>
      <c r="G80" s="70"/>
    </row>
    <row r="81" spans="1:7" x14ac:dyDescent="0.25">
      <c r="A81" s="66"/>
      <c r="B81" s="66"/>
      <c r="C81" s="68"/>
      <c r="D81" s="69"/>
      <c r="E81" s="70"/>
      <c r="F81" s="71"/>
      <c r="G81" s="70"/>
    </row>
    <row r="82" spans="1:7" x14ac:dyDescent="0.25">
      <c r="A82" s="66"/>
      <c r="B82" s="66"/>
      <c r="C82" s="68"/>
      <c r="D82" s="69"/>
      <c r="E82" s="70"/>
      <c r="F82" s="71"/>
      <c r="G82" s="70"/>
    </row>
    <row r="83" spans="1:7" x14ac:dyDescent="0.25">
      <c r="A83" s="66"/>
      <c r="B83" s="66"/>
      <c r="C83" s="68"/>
      <c r="D83" s="69"/>
      <c r="E83" s="70"/>
      <c r="F83" s="71"/>
      <c r="G83" s="70"/>
    </row>
    <row r="84" spans="1:7" x14ac:dyDescent="0.25">
      <c r="A84" s="66"/>
      <c r="B84" s="66"/>
      <c r="C84" s="68"/>
      <c r="D84" s="69"/>
      <c r="E84" s="70"/>
      <c r="F84" s="71"/>
      <c r="G84" s="70"/>
    </row>
    <row r="85" spans="1:7" x14ac:dyDescent="0.25">
      <c r="A85" s="66"/>
      <c r="B85" s="66"/>
      <c r="C85" s="68"/>
      <c r="D85" s="69"/>
      <c r="E85" s="70"/>
      <c r="F85" s="71"/>
      <c r="G85" s="70"/>
    </row>
    <row r="86" spans="1:7" x14ac:dyDescent="0.25">
      <c r="A86" s="66"/>
      <c r="B86" s="66"/>
      <c r="C86" s="68"/>
      <c r="D86" s="69"/>
      <c r="E86" s="70"/>
      <c r="F86" s="71"/>
      <c r="G86" s="70"/>
    </row>
    <row r="87" spans="1:7" x14ac:dyDescent="0.25">
      <c r="A87" s="66"/>
      <c r="B87" s="66"/>
      <c r="C87" s="68"/>
      <c r="D87" s="69"/>
      <c r="E87" s="70"/>
      <c r="F87" s="71"/>
      <c r="G87" s="70"/>
    </row>
    <row r="88" spans="1:7" x14ac:dyDescent="0.25">
      <c r="A88" s="66"/>
      <c r="B88" s="66"/>
      <c r="C88" s="68"/>
      <c r="D88" s="69"/>
      <c r="E88" s="70"/>
      <c r="F88" s="71"/>
      <c r="G88" s="70"/>
    </row>
    <row r="89" spans="1:7" x14ac:dyDescent="0.25">
      <c r="A89" s="66"/>
      <c r="B89" s="66"/>
      <c r="C89" s="68"/>
      <c r="D89" s="69"/>
      <c r="E89" s="70"/>
      <c r="F89" s="71"/>
      <c r="G89" s="70"/>
    </row>
    <row r="90" spans="1:7" x14ac:dyDescent="0.25">
      <c r="A90" s="66"/>
      <c r="B90" s="66"/>
      <c r="C90" s="68"/>
      <c r="D90" s="69"/>
      <c r="E90" s="70"/>
      <c r="F90" s="71"/>
      <c r="G90" s="70"/>
    </row>
    <row r="91" spans="1:7" x14ac:dyDescent="0.25">
      <c r="A91" s="66"/>
      <c r="B91" s="66"/>
      <c r="C91" s="68"/>
      <c r="D91" s="69"/>
      <c r="E91" s="70"/>
      <c r="F91" s="71"/>
      <c r="G91" s="70"/>
    </row>
    <row r="92" spans="1:7" x14ac:dyDescent="0.25">
      <c r="A92" s="66"/>
      <c r="B92" s="66"/>
      <c r="C92" s="68"/>
      <c r="D92" s="69"/>
      <c r="E92" s="70"/>
      <c r="F92" s="71"/>
      <c r="G92" s="70"/>
    </row>
    <row r="93" spans="1:7" x14ac:dyDescent="0.25">
      <c r="A93" s="66"/>
      <c r="B93" s="66"/>
      <c r="C93" s="68"/>
      <c r="D93" s="69"/>
      <c r="E93" s="70"/>
      <c r="F93" s="71"/>
      <c r="G93" s="70"/>
    </row>
    <row r="94" spans="1:7" x14ac:dyDescent="0.25">
      <c r="A94" s="66"/>
      <c r="B94" s="66"/>
      <c r="C94" s="68"/>
      <c r="D94" s="69"/>
      <c r="E94" s="70"/>
      <c r="F94" s="71"/>
      <c r="G94" s="70"/>
    </row>
    <row r="95" spans="1:7" x14ac:dyDescent="0.25">
      <c r="A95" s="66"/>
      <c r="B95" s="66"/>
      <c r="C95" s="68"/>
      <c r="D95" s="69"/>
      <c r="E95" s="70"/>
      <c r="F95" s="71"/>
      <c r="G95" s="70"/>
    </row>
    <row r="96" spans="1:7" x14ac:dyDescent="0.25">
      <c r="A96" s="66"/>
      <c r="B96" s="66"/>
      <c r="C96" s="68"/>
      <c r="D96" s="69"/>
      <c r="E96" s="70"/>
      <c r="F96" s="71"/>
      <c r="G96" s="70"/>
    </row>
    <row r="97" spans="1:7" x14ac:dyDescent="0.25">
      <c r="A97" s="66"/>
      <c r="B97" s="66"/>
      <c r="C97" s="68"/>
      <c r="D97" s="69"/>
      <c r="E97" s="70"/>
      <c r="F97" s="71"/>
      <c r="G97" s="70"/>
    </row>
    <row r="98" spans="1:7" x14ac:dyDescent="0.25">
      <c r="A98" s="66"/>
      <c r="B98" s="66"/>
      <c r="C98" s="68"/>
      <c r="D98" s="69"/>
      <c r="E98" s="70"/>
      <c r="F98" s="71"/>
      <c r="G98" s="70"/>
    </row>
    <row r="99" spans="1:7" x14ac:dyDescent="0.25">
      <c r="A99" s="121" t="s">
        <v>307</v>
      </c>
      <c r="B99" s="121"/>
      <c r="C99" s="121"/>
      <c r="D99" s="121"/>
      <c r="E99" s="121"/>
      <c r="F99" s="121"/>
      <c r="G99" s="121"/>
    </row>
    <row r="100" spans="1:7" x14ac:dyDescent="0.25">
      <c r="A100" s="122">
        <f>$A$64</f>
        <v>0</v>
      </c>
      <c r="B100" s="122"/>
      <c r="C100" s="122"/>
      <c r="D100" s="122"/>
      <c r="E100" s="122"/>
      <c r="F100" s="122"/>
      <c r="G100" s="122"/>
    </row>
    <row r="102" spans="1:7" ht="15.75" x14ac:dyDescent="0.25">
      <c r="A102" s="123" t="s">
        <v>42</v>
      </c>
      <c r="B102" s="123"/>
      <c r="C102" s="123"/>
      <c r="D102" s="123"/>
      <c r="E102" s="123"/>
      <c r="F102" s="123"/>
      <c r="G102" s="123"/>
    </row>
    <row r="103" spans="1:7" ht="7.5" customHeight="1" x14ac:dyDescent="0.25"/>
    <row r="104" spans="1:7" ht="16.5" thickBot="1" x14ac:dyDescent="0.3">
      <c r="A104" s="5" t="s">
        <v>267</v>
      </c>
      <c r="B104" s="5" t="s">
        <v>1</v>
      </c>
      <c r="C104" s="5" t="s">
        <v>2</v>
      </c>
      <c r="D104" s="5" t="s">
        <v>263</v>
      </c>
      <c r="E104" s="5" t="s">
        <v>261</v>
      </c>
      <c r="F104" s="5" t="s">
        <v>262</v>
      </c>
      <c r="G104" s="5" t="s">
        <v>266</v>
      </c>
    </row>
    <row r="105" spans="1:7" ht="45" x14ac:dyDescent="0.25">
      <c r="A105" s="17" t="s">
        <v>268</v>
      </c>
      <c r="B105" s="18" t="s">
        <v>43</v>
      </c>
      <c r="C105" s="11" t="s">
        <v>9</v>
      </c>
      <c r="D105" s="12" t="s">
        <v>10</v>
      </c>
      <c r="E105" s="23">
        <v>14.9</v>
      </c>
      <c r="F105" s="94"/>
      <c r="G105" s="24">
        <f>IF(F105="Ja",E105,0)</f>
        <v>0</v>
      </c>
    </row>
    <row r="106" spans="1:7" ht="25.5" x14ac:dyDescent="0.25">
      <c r="A106" s="19" t="s">
        <v>268</v>
      </c>
      <c r="B106" s="20" t="s">
        <v>43</v>
      </c>
      <c r="C106" s="9" t="s">
        <v>44</v>
      </c>
      <c r="D106" s="10" t="s">
        <v>45</v>
      </c>
      <c r="E106" s="27">
        <v>169.9</v>
      </c>
      <c r="F106" s="96"/>
      <c r="G106" s="28">
        <f t="shared" ref="G106:G128" si="1">IF(F106="Ja",E106,0)</f>
        <v>0</v>
      </c>
    </row>
    <row r="107" spans="1:7" ht="64.5" thickBot="1" x14ac:dyDescent="0.3">
      <c r="A107" s="15" t="s">
        <v>268</v>
      </c>
      <c r="B107" s="16" t="s">
        <v>43</v>
      </c>
      <c r="C107" s="33" t="s">
        <v>46</v>
      </c>
      <c r="D107" s="34" t="s">
        <v>47</v>
      </c>
      <c r="E107" s="35">
        <v>89.9</v>
      </c>
      <c r="F107" s="97"/>
      <c r="G107" s="36">
        <f t="shared" si="1"/>
        <v>0</v>
      </c>
    </row>
    <row r="108" spans="1:7" x14ac:dyDescent="0.25">
      <c r="A108" s="17" t="s">
        <v>268</v>
      </c>
      <c r="B108" s="18" t="s">
        <v>48</v>
      </c>
      <c r="C108" s="11" t="s">
        <v>20</v>
      </c>
      <c r="D108" s="12"/>
      <c r="E108" s="23">
        <v>19.899999999999999</v>
      </c>
      <c r="F108" s="94"/>
      <c r="G108" s="24">
        <f t="shared" si="1"/>
        <v>0</v>
      </c>
    </row>
    <row r="109" spans="1:7" x14ac:dyDescent="0.25">
      <c r="A109" s="19" t="s">
        <v>268</v>
      </c>
      <c r="B109" s="30" t="s">
        <v>48</v>
      </c>
      <c r="C109" s="7" t="s">
        <v>21</v>
      </c>
      <c r="D109" s="8"/>
      <c r="E109" s="31">
        <v>49.9</v>
      </c>
      <c r="F109" s="98"/>
      <c r="G109" s="32">
        <f t="shared" si="1"/>
        <v>0</v>
      </c>
    </row>
    <row r="110" spans="1:7" ht="25.5" x14ac:dyDescent="0.25">
      <c r="A110" s="19" t="s">
        <v>268</v>
      </c>
      <c r="B110" s="20" t="s">
        <v>48</v>
      </c>
      <c r="C110" s="9" t="s">
        <v>17</v>
      </c>
      <c r="D110" s="10"/>
      <c r="E110" s="27">
        <v>30.9</v>
      </c>
      <c r="F110" s="96"/>
      <c r="G110" s="28">
        <f t="shared" si="1"/>
        <v>0</v>
      </c>
    </row>
    <row r="111" spans="1:7" x14ac:dyDescent="0.25">
      <c r="A111" s="19" t="s">
        <v>268</v>
      </c>
      <c r="B111" s="20" t="s">
        <v>48</v>
      </c>
      <c r="C111" s="9" t="s">
        <v>16</v>
      </c>
      <c r="D111" s="10"/>
      <c r="E111" s="27">
        <v>39.9</v>
      </c>
      <c r="F111" s="96"/>
      <c r="G111" s="28">
        <f t="shared" si="1"/>
        <v>0</v>
      </c>
    </row>
    <row r="112" spans="1:7" ht="25.5" x14ac:dyDescent="0.25">
      <c r="A112" s="29" t="s">
        <v>268</v>
      </c>
      <c r="B112" s="20" t="s">
        <v>48</v>
      </c>
      <c r="C112" s="9" t="s">
        <v>49</v>
      </c>
      <c r="D112" s="10"/>
      <c r="E112" s="27">
        <v>44.9</v>
      </c>
      <c r="F112" s="96"/>
      <c r="G112" s="28">
        <f t="shared" si="1"/>
        <v>0</v>
      </c>
    </row>
    <row r="113" spans="1:7" ht="23.25" thickBot="1" x14ac:dyDescent="0.3">
      <c r="A113" s="21" t="s">
        <v>269</v>
      </c>
      <c r="B113" s="16" t="s">
        <v>48</v>
      </c>
      <c r="C113" s="33" t="s">
        <v>50</v>
      </c>
      <c r="D113" s="34" t="s">
        <v>51</v>
      </c>
      <c r="E113" s="35">
        <v>89.9</v>
      </c>
      <c r="F113" s="97"/>
      <c r="G113" s="36">
        <f t="shared" si="1"/>
        <v>0</v>
      </c>
    </row>
    <row r="114" spans="1:7" ht="79.5" thickBot="1" x14ac:dyDescent="0.3">
      <c r="A114" s="15" t="s">
        <v>268</v>
      </c>
      <c r="B114" s="16" t="s">
        <v>52</v>
      </c>
      <c r="C114" s="33" t="s">
        <v>53</v>
      </c>
      <c r="D114" s="34" t="s">
        <v>54</v>
      </c>
      <c r="E114" s="35">
        <v>119.9</v>
      </c>
      <c r="F114" s="97"/>
      <c r="G114" s="36">
        <f t="shared" si="1"/>
        <v>0</v>
      </c>
    </row>
    <row r="115" spans="1:7" ht="76.5" x14ac:dyDescent="0.25">
      <c r="A115" s="17" t="s">
        <v>268</v>
      </c>
      <c r="B115" s="37" t="s">
        <v>270</v>
      </c>
      <c r="C115" s="11" t="s">
        <v>56</v>
      </c>
      <c r="D115" s="12" t="s">
        <v>57</v>
      </c>
      <c r="E115" s="23">
        <v>39.9</v>
      </c>
      <c r="F115" s="94"/>
      <c r="G115" s="24">
        <f t="shared" si="1"/>
        <v>0</v>
      </c>
    </row>
    <row r="116" spans="1:7" ht="63.75" x14ac:dyDescent="0.25">
      <c r="A116" s="19" t="s">
        <v>269</v>
      </c>
      <c r="B116" s="40" t="s">
        <v>270</v>
      </c>
      <c r="C116" s="9" t="s">
        <v>58</v>
      </c>
      <c r="D116" s="10"/>
      <c r="E116" s="27">
        <v>49.9</v>
      </c>
      <c r="F116" s="96"/>
      <c r="G116" s="28">
        <f t="shared" si="1"/>
        <v>0</v>
      </c>
    </row>
    <row r="117" spans="1:7" ht="63.75" x14ac:dyDescent="0.25">
      <c r="A117" s="29" t="s">
        <v>268</v>
      </c>
      <c r="B117" s="39" t="s">
        <v>270</v>
      </c>
      <c r="C117" s="7" t="s">
        <v>59</v>
      </c>
      <c r="D117" s="8"/>
      <c r="E117" s="31">
        <v>49.9</v>
      </c>
      <c r="F117" s="98"/>
      <c r="G117" s="32">
        <f t="shared" si="1"/>
        <v>0</v>
      </c>
    </row>
    <row r="118" spans="1:7" ht="26.25" thickBot="1" x14ac:dyDescent="0.3">
      <c r="A118" s="21" t="s">
        <v>268</v>
      </c>
      <c r="B118" s="38" t="s">
        <v>270</v>
      </c>
      <c r="C118" s="13" t="s">
        <v>60</v>
      </c>
      <c r="D118" s="14" t="s">
        <v>61</v>
      </c>
      <c r="E118" s="25">
        <v>34.9</v>
      </c>
      <c r="F118" s="95"/>
      <c r="G118" s="26">
        <f t="shared" si="1"/>
        <v>0</v>
      </c>
    </row>
    <row r="119" spans="1:7" ht="25.5" x14ac:dyDescent="0.25">
      <c r="A119" s="17" t="s">
        <v>268</v>
      </c>
      <c r="B119" s="18" t="s">
        <v>62</v>
      </c>
      <c r="C119" s="11" t="s">
        <v>63</v>
      </c>
      <c r="D119" s="12" t="s">
        <v>64</v>
      </c>
      <c r="E119" s="23">
        <v>149.9</v>
      </c>
      <c r="F119" s="94"/>
      <c r="G119" s="24">
        <f t="shared" si="1"/>
        <v>0</v>
      </c>
    </row>
    <row r="120" spans="1:7" x14ac:dyDescent="0.25">
      <c r="A120" s="19" t="s">
        <v>268</v>
      </c>
      <c r="B120" s="20" t="s">
        <v>62</v>
      </c>
      <c r="C120" s="9" t="s">
        <v>65</v>
      </c>
      <c r="D120" s="10"/>
      <c r="E120" s="27">
        <v>34.9</v>
      </c>
      <c r="F120" s="96"/>
      <c r="G120" s="28">
        <f t="shared" si="1"/>
        <v>0</v>
      </c>
    </row>
    <row r="121" spans="1:7" x14ac:dyDescent="0.25">
      <c r="A121" s="19" t="s">
        <v>268</v>
      </c>
      <c r="B121" s="20" t="s">
        <v>62</v>
      </c>
      <c r="C121" s="9" t="s">
        <v>66</v>
      </c>
      <c r="D121" s="10"/>
      <c r="E121" s="27">
        <v>34.9</v>
      </c>
      <c r="F121" s="96"/>
      <c r="G121" s="28">
        <f t="shared" si="1"/>
        <v>0</v>
      </c>
    </row>
    <row r="122" spans="1:7" x14ac:dyDescent="0.25">
      <c r="A122" s="19" t="s">
        <v>268</v>
      </c>
      <c r="B122" s="20" t="s">
        <v>62</v>
      </c>
      <c r="C122" s="9" t="s">
        <v>67</v>
      </c>
      <c r="D122" s="10"/>
      <c r="E122" s="27">
        <v>34.9</v>
      </c>
      <c r="F122" s="96"/>
      <c r="G122" s="28">
        <f t="shared" si="1"/>
        <v>0</v>
      </c>
    </row>
    <row r="123" spans="1:7" x14ac:dyDescent="0.25">
      <c r="A123" s="19" t="s">
        <v>268</v>
      </c>
      <c r="B123" s="20" t="s">
        <v>62</v>
      </c>
      <c r="C123" s="9" t="s">
        <v>68</v>
      </c>
      <c r="D123" s="10"/>
      <c r="E123" s="27">
        <v>29.9</v>
      </c>
      <c r="F123" s="96"/>
      <c r="G123" s="28">
        <f t="shared" si="1"/>
        <v>0</v>
      </c>
    </row>
    <row r="124" spans="1:7" ht="25.5" x14ac:dyDescent="0.25">
      <c r="A124" s="19" t="s">
        <v>268</v>
      </c>
      <c r="B124" s="20" t="s">
        <v>62</v>
      </c>
      <c r="C124" s="9" t="s">
        <v>69</v>
      </c>
      <c r="D124" s="10"/>
      <c r="E124" s="27">
        <v>29.9</v>
      </c>
      <c r="F124" s="96"/>
      <c r="G124" s="28">
        <f t="shared" si="1"/>
        <v>0</v>
      </c>
    </row>
    <row r="125" spans="1:7" ht="135.75" thickBot="1" x14ac:dyDescent="0.3">
      <c r="A125" s="47" t="s">
        <v>268</v>
      </c>
      <c r="B125" s="48" t="s">
        <v>62</v>
      </c>
      <c r="C125" s="49" t="s">
        <v>70</v>
      </c>
      <c r="D125" s="50" t="s">
        <v>71</v>
      </c>
      <c r="E125" s="51">
        <v>24.9</v>
      </c>
      <c r="F125" s="99">
        <v>0</v>
      </c>
      <c r="G125" s="45">
        <f>F125*E125</f>
        <v>0</v>
      </c>
    </row>
    <row r="126" spans="1:7" ht="45" x14ac:dyDescent="0.25">
      <c r="A126" s="17" t="s">
        <v>268</v>
      </c>
      <c r="B126" s="37" t="s">
        <v>271</v>
      </c>
      <c r="C126" s="11" t="s">
        <v>272</v>
      </c>
      <c r="D126" s="12" t="s">
        <v>276</v>
      </c>
      <c r="E126" s="23">
        <v>119.9</v>
      </c>
      <c r="F126" s="94"/>
      <c r="G126" s="24">
        <f t="shared" si="1"/>
        <v>0</v>
      </c>
    </row>
    <row r="127" spans="1:7" ht="67.5" x14ac:dyDescent="0.25">
      <c r="A127" s="19" t="s">
        <v>268</v>
      </c>
      <c r="B127" s="40" t="s">
        <v>271</v>
      </c>
      <c r="C127" s="9" t="s">
        <v>273</v>
      </c>
      <c r="D127" s="10" t="s">
        <v>275</v>
      </c>
      <c r="E127" s="27">
        <v>219.9</v>
      </c>
      <c r="F127" s="96"/>
      <c r="G127" s="28">
        <f t="shared" si="1"/>
        <v>0</v>
      </c>
    </row>
    <row r="128" spans="1:7" ht="90" x14ac:dyDescent="0.25">
      <c r="A128" s="47" t="s">
        <v>268</v>
      </c>
      <c r="B128" s="72" t="s">
        <v>271</v>
      </c>
      <c r="C128" s="46" t="s">
        <v>77</v>
      </c>
      <c r="D128" s="50" t="s">
        <v>274</v>
      </c>
      <c r="E128" s="64">
        <v>399.9</v>
      </c>
      <c r="F128" s="104"/>
      <c r="G128" s="83">
        <f t="shared" si="1"/>
        <v>0</v>
      </c>
    </row>
    <row r="129" spans="1:7" x14ac:dyDescent="0.25">
      <c r="A129" s="66"/>
      <c r="B129" s="67"/>
      <c r="C129" s="46"/>
      <c r="D129" s="69"/>
      <c r="E129" s="70"/>
      <c r="F129" s="71"/>
      <c r="G129" s="70"/>
    </row>
    <row r="130" spans="1:7" ht="18.75" x14ac:dyDescent="0.25">
      <c r="A130" s="116" t="s">
        <v>296</v>
      </c>
      <c r="B130" s="116"/>
      <c r="C130" s="116"/>
      <c r="D130" s="116"/>
      <c r="E130" s="116"/>
      <c r="F130" s="116"/>
      <c r="G130" s="116"/>
    </row>
    <row r="131" spans="1:7" x14ac:dyDescent="0.25">
      <c r="A131" s="122">
        <f>SUM($G$105:$G$128)</f>
        <v>0</v>
      </c>
      <c r="B131" s="122"/>
      <c r="C131" s="122"/>
      <c r="D131" s="122"/>
      <c r="E131" s="122"/>
      <c r="F131" s="122"/>
      <c r="G131" s="122"/>
    </row>
    <row r="132" spans="1:7" x14ac:dyDescent="0.25">
      <c r="A132" s="122"/>
      <c r="B132" s="122"/>
      <c r="C132" s="122"/>
      <c r="D132" s="122"/>
      <c r="E132" s="122"/>
      <c r="F132" s="122"/>
      <c r="G132" s="122"/>
    </row>
    <row r="133" spans="1:7" x14ac:dyDescent="0.25">
      <c r="A133" s="66"/>
      <c r="B133" s="67"/>
      <c r="C133" s="46"/>
      <c r="D133" s="69"/>
      <c r="E133" s="70"/>
      <c r="F133" s="71"/>
      <c r="G133" s="70"/>
    </row>
    <row r="134" spans="1:7" x14ac:dyDescent="0.25">
      <c r="A134" s="66"/>
      <c r="B134" s="67"/>
      <c r="C134" s="46"/>
      <c r="D134" s="69"/>
      <c r="E134" s="70"/>
      <c r="F134" s="71"/>
      <c r="G134" s="70"/>
    </row>
    <row r="135" spans="1:7" x14ac:dyDescent="0.25">
      <c r="A135" s="66"/>
      <c r="B135" s="67"/>
      <c r="C135" s="46"/>
      <c r="D135" s="69"/>
      <c r="E135" s="70"/>
      <c r="F135" s="71"/>
      <c r="G135" s="70"/>
    </row>
    <row r="136" spans="1:7" x14ac:dyDescent="0.25">
      <c r="A136" s="66"/>
      <c r="B136" s="67"/>
      <c r="C136" s="46"/>
      <c r="D136" s="69"/>
      <c r="E136" s="70"/>
      <c r="F136" s="71"/>
      <c r="G136" s="70"/>
    </row>
    <row r="137" spans="1:7" x14ac:dyDescent="0.25">
      <c r="A137" s="66"/>
      <c r="B137" s="67"/>
      <c r="C137" s="46"/>
      <c r="D137" s="69"/>
      <c r="E137" s="70"/>
      <c r="F137" s="71"/>
      <c r="G137" s="70"/>
    </row>
    <row r="138" spans="1:7" x14ac:dyDescent="0.25">
      <c r="A138" s="66"/>
      <c r="B138" s="67"/>
      <c r="C138" s="46"/>
      <c r="D138" s="69"/>
      <c r="E138" s="70"/>
      <c r="F138" s="71"/>
      <c r="G138" s="70"/>
    </row>
    <row r="139" spans="1:7" x14ac:dyDescent="0.25">
      <c r="A139" s="66"/>
      <c r="B139" s="67"/>
      <c r="C139" s="46"/>
      <c r="D139" s="69"/>
      <c r="E139" s="70"/>
      <c r="F139" s="71"/>
      <c r="G139" s="70"/>
    </row>
    <row r="140" spans="1:7" x14ac:dyDescent="0.25">
      <c r="A140" s="66"/>
      <c r="B140" s="67"/>
      <c r="C140" s="46"/>
      <c r="D140" s="69"/>
      <c r="E140" s="70"/>
      <c r="F140" s="71"/>
      <c r="G140" s="70"/>
    </row>
    <row r="141" spans="1:7" x14ac:dyDescent="0.25">
      <c r="A141" s="66"/>
      <c r="B141" s="67"/>
      <c r="C141" s="46"/>
      <c r="D141" s="69"/>
      <c r="E141" s="70"/>
      <c r="F141" s="71"/>
      <c r="G141" s="70"/>
    </row>
    <row r="142" spans="1:7" x14ac:dyDescent="0.25">
      <c r="A142" s="66"/>
      <c r="B142" s="67"/>
      <c r="C142" s="46"/>
      <c r="D142" s="69"/>
      <c r="E142" s="70"/>
      <c r="F142" s="71"/>
      <c r="G142" s="70"/>
    </row>
    <row r="143" spans="1:7" x14ac:dyDescent="0.25">
      <c r="A143" s="66"/>
      <c r="B143" s="67"/>
      <c r="C143" s="46"/>
      <c r="D143" s="69"/>
      <c r="E143" s="70"/>
      <c r="F143" s="71"/>
      <c r="G143" s="70"/>
    </row>
    <row r="144" spans="1:7" x14ac:dyDescent="0.25">
      <c r="A144" s="66"/>
      <c r="B144" s="67"/>
      <c r="C144" s="46"/>
      <c r="D144" s="69"/>
      <c r="E144" s="70"/>
      <c r="F144" s="71"/>
      <c r="G144" s="70"/>
    </row>
    <row r="145" spans="1:7" x14ac:dyDescent="0.25">
      <c r="A145" s="66"/>
      <c r="B145" s="67"/>
      <c r="C145" s="46"/>
      <c r="D145" s="69"/>
      <c r="E145" s="70"/>
      <c r="F145" s="71"/>
      <c r="G145" s="70"/>
    </row>
    <row r="146" spans="1:7" x14ac:dyDescent="0.25">
      <c r="A146" s="66"/>
      <c r="B146" s="67"/>
      <c r="C146" s="46"/>
      <c r="D146" s="69"/>
      <c r="E146" s="70"/>
      <c r="F146" s="71"/>
      <c r="G146" s="70"/>
    </row>
    <row r="147" spans="1:7" x14ac:dyDescent="0.25">
      <c r="A147" s="66"/>
      <c r="B147" s="67"/>
      <c r="C147" s="46"/>
      <c r="D147" s="69"/>
      <c r="E147" s="70"/>
      <c r="F147" s="71"/>
      <c r="G147" s="70"/>
    </row>
    <row r="148" spans="1:7" x14ac:dyDescent="0.25">
      <c r="A148" s="66"/>
      <c r="B148" s="67"/>
      <c r="C148" s="46"/>
      <c r="D148" s="69"/>
      <c r="E148" s="70"/>
      <c r="F148" s="71"/>
      <c r="G148" s="70"/>
    </row>
    <row r="149" spans="1:7" x14ac:dyDescent="0.25">
      <c r="A149" s="66"/>
      <c r="B149" s="67"/>
      <c r="C149" s="46"/>
      <c r="D149" s="69"/>
      <c r="E149" s="70"/>
      <c r="F149" s="71"/>
      <c r="G149" s="70"/>
    </row>
    <row r="150" spans="1:7" x14ac:dyDescent="0.25">
      <c r="A150" s="121" t="s">
        <v>307</v>
      </c>
      <c r="B150" s="121"/>
      <c r="C150" s="121"/>
      <c r="D150" s="121"/>
      <c r="E150" s="121"/>
      <c r="F150" s="121"/>
      <c r="G150" s="121"/>
    </row>
    <row r="151" spans="1:7" x14ac:dyDescent="0.25">
      <c r="A151" s="122">
        <f>$A$131+$A$100</f>
        <v>0</v>
      </c>
      <c r="B151" s="122"/>
      <c r="C151" s="122"/>
      <c r="D151" s="122"/>
      <c r="E151" s="122"/>
      <c r="F151" s="122"/>
      <c r="G151" s="122"/>
    </row>
    <row r="153" spans="1:7" ht="15.75" x14ac:dyDescent="0.25">
      <c r="A153" s="123" t="s">
        <v>79</v>
      </c>
      <c r="B153" s="123"/>
      <c r="C153" s="123"/>
      <c r="D153" s="123"/>
      <c r="E153" s="123"/>
      <c r="F153" s="123"/>
      <c r="G153" s="123"/>
    </row>
    <row r="154" spans="1:7" ht="7.5" customHeight="1" x14ac:dyDescent="0.25"/>
    <row r="155" spans="1:7" ht="16.5" thickBot="1" x14ac:dyDescent="0.3">
      <c r="A155" s="5" t="s">
        <v>267</v>
      </c>
      <c r="B155" s="5" t="s">
        <v>1</v>
      </c>
      <c r="C155" s="5" t="s">
        <v>2</v>
      </c>
      <c r="D155" s="5" t="s">
        <v>263</v>
      </c>
      <c r="E155" s="5" t="s">
        <v>261</v>
      </c>
      <c r="F155" s="5" t="s">
        <v>262</v>
      </c>
      <c r="G155" s="5" t="s">
        <v>266</v>
      </c>
    </row>
    <row r="156" spans="1:7" ht="15.75" thickBot="1" x14ac:dyDescent="0.3">
      <c r="A156" s="17" t="s">
        <v>268</v>
      </c>
      <c r="B156" s="37" t="s">
        <v>80</v>
      </c>
      <c r="C156" s="11" t="s">
        <v>81</v>
      </c>
      <c r="D156" s="12"/>
      <c r="E156" s="23">
        <v>24.9</v>
      </c>
      <c r="F156" s="94"/>
      <c r="G156" s="24">
        <f t="shared" ref="G156:G160" si="2">IF(F156="Ja",E156,0)</f>
        <v>0</v>
      </c>
    </row>
    <row r="157" spans="1:7" ht="26.25" thickBot="1" x14ac:dyDescent="0.3">
      <c r="A157" s="19" t="s">
        <v>268</v>
      </c>
      <c r="B157" s="40" t="s">
        <v>80</v>
      </c>
      <c r="C157" s="9" t="s">
        <v>82</v>
      </c>
      <c r="D157" s="10" t="s">
        <v>83</v>
      </c>
      <c r="E157" s="27">
        <v>64.900000000000006</v>
      </c>
      <c r="F157" s="96"/>
      <c r="G157" s="24">
        <f t="shared" si="2"/>
        <v>0</v>
      </c>
    </row>
    <row r="158" spans="1:7" ht="15.75" thickBot="1" x14ac:dyDescent="0.3">
      <c r="A158" s="21" t="s">
        <v>268</v>
      </c>
      <c r="B158" s="38" t="s">
        <v>80</v>
      </c>
      <c r="C158" s="41" t="s">
        <v>84</v>
      </c>
      <c r="D158" s="34"/>
      <c r="E158" s="35">
        <v>49.9</v>
      </c>
      <c r="F158" s="96"/>
      <c r="G158" s="24">
        <f t="shared" si="2"/>
        <v>0</v>
      </c>
    </row>
    <row r="159" spans="1:7" ht="57" thickBot="1" x14ac:dyDescent="0.3">
      <c r="A159" s="17" t="s">
        <v>268</v>
      </c>
      <c r="B159" s="37" t="s">
        <v>340</v>
      </c>
      <c r="C159" s="11" t="s">
        <v>86</v>
      </c>
      <c r="D159" s="12" t="s">
        <v>87</v>
      </c>
      <c r="E159" s="23">
        <v>69.900000000000006</v>
      </c>
      <c r="F159" s="96"/>
      <c r="G159" s="24">
        <f t="shared" si="2"/>
        <v>0</v>
      </c>
    </row>
    <row r="160" spans="1:7" ht="51" x14ac:dyDescent="0.25">
      <c r="A160" s="19" t="s">
        <v>268</v>
      </c>
      <c r="B160" s="40" t="s">
        <v>340</v>
      </c>
      <c r="C160" s="9" t="s">
        <v>88</v>
      </c>
      <c r="D160" s="10"/>
      <c r="E160" s="27">
        <v>69.900000000000006</v>
      </c>
      <c r="F160" s="96"/>
      <c r="G160" s="24">
        <f t="shared" si="2"/>
        <v>0</v>
      </c>
    </row>
    <row r="161" spans="1:7" ht="124.5" thickBot="1" x14ac:dyDescent="0.3">
      <c r="A161" s="21" t="s">
        <v>268</v>
      </c>
      <c r="B161" s="38" t="s">
        <v>340</v>
      </c>
      <c r="C161" s="41" t="s">
        <v>89</v>
      </c>
      <c r="D161" s="34" t="s">
        <v>90</v>
      </c>
      <c r="E161" s="35">
        <v>19.899999999999999</v>
      </c>
      <c r="F161" s="99">
        <v>0</v>
      </c>
      <c r="G161" s="45">
        <f t="shared" ref="G161:G162" si="3">F161*E161</f>
        <v>0</v>
      </c>
    </row>
    <row r="162" spans="1:7" ht="56.25" x14ac:dyDescent="0.25">
      <c r="A162" s="78" t="s">
        <v>268</v>
      </c>
      <c r="B162" s="79" t="s">
        <v>340</v>
      </c>
      <c r="C162" s="80" t="s">
        <v>91</v>
      </c>
      <c r="D162" s="81" t="s">
        <v>92</v>
      </c>
      <c r="E162" s="82">
        <v>24.9</v>
      </c>
      <c r="F162" s="99">
        <v>0</v>
      </c>
      <c r="G162" s="45">
        <f t="shared" si="3"/>
        <v>0</v>
      </c>
    </row>
    <row r="163" spans="1:7" x14ac:dyDescent="0.25">
      <c r="A163" s="66"/>
      <c r="B163" s="67"/>
      <c r="C163" s="68"/>
      <c r="D163" s="69"/>
      <c r="E163" s="70"/>
      <c r="F163" s="89"/>
      <c r="G163" s="90"/>
    </row>
    <row r="164" spans="1:7" ht="18.75" x14ac:dyDescent="0.25">
      <c r="A164" s="116" t="s">
        <v>297</v>
      </c>
      <c r="B164" s="116"/>
      <c r="C164" s="116"/>
      <c r="D164" s="116"/>
      <c r="E164" s="116"/>
      <c r="F164" s="116"/>
      <c r="G164" s="116"/>
    </row>
    <row r="165" spans="1:7" x14ac:dyDescent="0.25">
      <c r="A165" s="122">
        <f>SUM($G$156:$G$162)</f>
        <v>0</v>
      </c>
      <c r="B165" s="122"/>
      <c r="C165" s="122"/>
      <c r="D165" s="122"/>
      <c r="E165" s="122"/>
      <c r="F165" s="122"/>
      <c r="G165" s="122"/>
    </row>
    <row r="166" spans="1:7" x14ac:dyDescent="0.25">
      <c r="A166" s="122"/>
      <c r="B166" s="122"/>
      <c r="C166" s="122"/>
      <c r="D166" s="122"/>
      <c r="E166" s="122"/>
      <c r="F166" s="122"/>
      <c r="G166" s="122"/>
    </row>
    <row r="167" spans="1:7" x14ac:dyDescent="0.25">
      <c r="A167" s="66"/>
      <c r="B167" s="67"/>
      <c r="C167" s="68"/>
      <c r="D167" s="69"/>
      <c r="E167" s="70"/>
      <c r="F167" s="89"/>
      <c r="G167" s="90"/>
    </row>
    <row r="168" spans="1:7" x14ac:dyDescent="0.25">
      <c r="A168" s="66"/>
      <c r="B168" s="67"/>
      <c r="C168" s="68"/>
      <c r="D168" s="69"/>
      <c r="E168" s="70"/>
      <c r="F168" s="89"/>
      <c r="G168" s="90"/>
    </row>
    <row r="169" spans="1:7" x14ac:dyDescent="0.25">
      <c r="A169" s="66"/>
      <c r="B169" s="67"/>
      <c r="C169" s="68"/>
      <c r="D169" s="69"/>
      <c r="E169" s="70"/>
      <c r="F169" s="89"/>
      <c r="G169" s="90"/>
    </row>
    <row r="170" spans="1:7" x14ac:dyDescent="0.25">
      <c r="A170" s="66"/>
      <c r="B170" s="67"/>
      <c r="C170" s="68"/>
      <c r="D170" s="69"/>
      <c r="E170" s="70"/>
      <c r="F170" s="89"/>
      <c r="G170" s="90"/>
    </row>
    <row r="171" spans="1:7" x14ac:dyDescent="0.25">
      <c r="A171" s="66"/>
      <c r="B171" s="67"/>
      <c r="C171" s="68"/>
      <c r="D171" s="69"/>
      <c r="E171" s="70"/>
      <c r="F171" s="89"/>
      <c r="G171" s="90"/>
    </row>
    <row r="172" spans="1:7" x14ac:dyDescent="0.25">
      <c r="A172" s="66"/>
      <c r="B172" s="67"/>
      <c r="C172" s="68"/>
      <c r="D172" s="69"/>
      <c r="E172" s="70"/>
      <c r="F172" s="89"/>
      <c r="G172" s="90"/>
    </row>
    <row r="173" spans="1:7" x14ac:dyDescent="0.25">
      <c r="A173" s="66"/>
      <c r="B173" s="67"/>
      <c r="C173" s="68"/>
      <c r="D173" s="69"/>
      <c r="E173" s="70"/>
      <c r="F173" s="89"/>
      <c r="G173" s="90"/>
    </row>
    <row r="174" spans="1:7" x14ac:dyDescent="0.25">
      <c r="A174" s="66"/>
      <c r="B174" s="67"/>
      <c r="C174" s="68"/>
      <c r="D174" s="69"/>
      <c r="E174" s="70"/>
      <c r="F174" s="89"/>
      <c r="G174" s="90"/>
    </row>
    <row r="175" spans="1:7" x14ac:dyDescent="0.25">
      <c r="A175" s="66"/>
      <c r="B175" s="67"/>
      <c r="C175" s="68"/>
      <c r="D175" s="69"/>
      <c r="E175" s="70"/>
      <c r="F175" s="89"/>
      <c r="G175" s="90"/>
    </row>
    <row r="176" spans="1:7" x14ac:dyDescent="0.25">
      <c r="A176" s="66"/>
      <c r="B176" s="67"/>
      <c r="C176" s="68"/>
      <c r="D176" s="69"/>
      <c r="E176" s="70"/>
      <c r="F176" s="89"/>
      <c r="G176" s="90"/>
    </row>
    <row r="177" spans="1:7" x14ac:dyDescent="0.25">
      <c r="A177" s="66"/>
      <c r="B177" s="67"/>
      <c r="C177" s="68"/>
      <c r="D177" s="69"/>
      <c r="E177" s="70"/>
      <c r="F177" s="89"/>
      <c r="G177" s="90"/>
    </row>
    <row r="178" spans="1:7" x14ac:dyDescent="0.25">
      <c r="A178" s="66"/>
      <c r="B178" s="67"/>
      <c r="C178" s="68"/>
      <c r="D178" s="69"/>
      <c r="E178" s="70"/>
      <c r="F178" s="89"/>
      <c r="G178" s="90"/>
    </row>
    <row r="179" spans="1:7" x14ac:dyDescent="0.25">
      <c r="A179" s="66"/>
      <c r="B179" s="67"/>
      <c r="C179" s="68"/>
      <c r="D179" s="69"/>
      <c r="E179" s="70"/>
      <c r="F179" s="89"/>
      <c r="G179" s="90"/>
    </row>
    <row r="180" spans="1:7" x14ac:dyDescent="0.25">
      <c r="A180" s="66"/>
      <c r="B180" s="67"/>
      <c r="C180" s="68"/>
      <c r="D180" s="69"/>
      <c r="E180" s="70"/>
      <c r="F180" s="89"/>
      <c r="G180" s="90"/>
    </row>
    <row r="181" spans="1:7" x14ac:dyDescent="0.25">
      <c r="A181" s="66"/>
      <c r="B181" s="67"/>
      <c r="C181" s="68"/>
      <c r="D181" s="69"/>
      <c r="E181" s="70"/>
      <c r="F181" s="89"/>
      <c r="G181" s="90"/>
    </row>
    <row r="182" spans="1:7" x14ac:dyDescent="0.25">
      <c r="A182" s="121" t="s">
        <v>307</v>
      </c>
      <c r="B182" s="121"/>
      <c r="C182" s="121"/>
      <c r="D182" s="121"/>
      <c r="E182" s="121"/>
      <c r="F182" s="121"/>
      <c r="G182" s="121"/>
    </row>
    <row r="183" spans="1:7" x14ac:dyDescent="0.25">
      <c r="A183" s="122">
        <f>$A$131+$A$100+$A$165</f>
        <v>0</v>
      </c>
      <c r="B183" s="122"/>
      <c r="C183" s="122"/>
      <c r="D183" s="122"/>
      <c r="E183" s="122"/>
      <c r="F183" s="122"/>
      <c r="G183" s="122"/>
    </row>
    <row r="185" spans="1:7" ht="15.75" x14ac:dyDescent="0.25">
      <c r="A185" s="123" t="s">
        <v>93</v>
      </c>
      <c r="B185" s="123"/>
      <c r="C185" s="123"/>
      <c r="D185" s="123"/>
      <c r="E185" s="123"/>
      <c r="F185" s="123"/>
      <c r="G185" s="123"/>
    </row>
    <row r="186" spans="1:7" ht="7.5" customHeight="1" x14ac:dyDescent="0.25"/>
    <row r="187" spans="1:7" ht="16.5" thickBot="1" x14ac:dyDescent="0.3">
      <c r="A187" s="5" t="s">
        <v>267</v>
      </c>
      <c r="B187" s="5" t="s">
        <v>1</v>
      </c>
      <c r="C187" s="5" t="s">
        <v>2</v>
      </c>
      <c r="D187" s="5" t="s">
        <v>263</v>
      </c>
      <c r="E187" s="5" t="s">
        <v>261</v>
      </c>
      <c r="F187" s="5" t="s">
        <v>262</v>
      </c>
      <c r="G187" s="5" t="s">
        <v>266</v>
      </c>
    </row>
    <row r="188" spans="1:7" ht="135" x14ac:dyDescent="0.25">
      <c r="A188" s="17" t="s">
        <v>268</v>
      </c>
      <c r="B188" s="37" t="s">
        <v>94</v>
      </c>
      <c r="C188" s="11" t="s">
        <v>95</v>
      </c>
      <c r="D188" s="12" t="s">
        <v>96</v>
      </c>
      <c r="E188" s="23">
        <v>24.9</v>
      </c>
      <c r="F188" s="101">
        <v>0</v>
      </c>
      <c r="G188" s="58">
        <f t="shared" ref="G188:G189" si="4">F188*E188</f>
        <v>0</v>
      </c>
    </row>
    <row r="189" spans="1:7" ht="146.25" x14ac:dyDescent="0.25">
      <c r="A189" s="19" t="s">
        <v>268</v>
      </c>
      <c r="B189" s="40" t="s">
        <v>94</v>
      </c>
      <c r="C189" s="9" t="s">
        <v>97</v>
      </c>
      <c r="D189" s="10" t="s">
        <v>98</v>
      </c>
      <c r="E189" s="27">
        <v>44.9</v>
      </c>
      <c r="F189" s="99">
        <v>0</v>
      </c>
      <c r="G189" s="45">
        <f t="shared" si="4"/>
        <v>0</v>
      </c>
    </row>
    <row r="190" spans="1:7" ht="30.75" thickBot="1" x14ac:dyDescent="0.3">
      <c r="A190" s="21" t="s">
        <v>268</v>
      </c>
      <c r="B190" s="38" t="s">
        <v>94</v>
      </c>
      <c r="C190" s="41" t="s">
        <v>99</v>
      </c>
      <c r="D190" s="34" t="s">
        <v>100</v>
      </c>
      <c r="E190" s="35">
        <v>99.9</v>
      </c>
      <c r="F190" s="95"/>
      <c r="G190" s="26">
        <f t="shared" ref="G190:G211" si="5">IF(F190="Ja",E190,0)</f>
        <v>0</v>
      </c>
    </row>
    <row r="191" spans="1:7" ht="67.5" x14ac:dyDescent="0.25">
      <c r="A191" s="17" t="s">
        <v>268</v>
      </c>
      <c r="B191" s="37" t="s">
        <v>101</v>
      </c>
      <c r="C191" s="11" t="s">
        <v>339</v>
      </c>
      <c r="D191" s="12" t="s">
        <v>103</v>
      </c>
      <c r="E191" s="23">
        <v>59.9</v>
      </c>
      <c r="F191" s="94"/>
      <c r="G191" s="77">
        <f t="shared" si="5"/>
        <v>0</v>
      </c>
    </row>
    <row r="192" spans="1:7" ht="135" x14ac:dyDescent="0.25">
      <c r="A192" s="19" t="s">
        <v>268</v>
      </c>
      <c r="B192" s="40" t="s">
        <v>101</v>
      </c>
      <c r="C192" s="9" t="s">
        <v>338</v>
      </c>
      <c r="D192" s="10" t="s">
        <v>105</v>
      </c>
      <c r="E192" s="27">
        <v>99.9</v>
      </c>
      <c r="F192" s="96"/>
      <c r="G192" s="28">
        <f t="shared" si="5"/>
        <v>0</v>
      </c>
    </row>
    <row r="193" spans="1:7" ht="185.25" customHeight="1" x14ac:dyDescent="0.25">
      <c r="A193" s="29" t="s">
        <v>268</v>
      </c>
      <c r="B193" s="39" t="s">
        <v>101</v>
      </c>
      <c r="C193" s="7" t="s">
        <v>337</v>
      </c>
      <c r="D193" s="8" t="s">
        <v>107</v>
      </c>
      <c r="E193" s="31">
        <v>119.9</v>
      </c>
      <c r="F193" s="98"/>
      <c r="G193" s="28">
        <f t="shared" si="5"/>
        <v>0</v>
      </c>
    </row>
    <row r="194" spans="1:7" ht="302.25" customHeight="1" thickBot="1" x14ac:dyDescent="0.3">
      <c r="A194" s="19" t="s">
        <v>268</v>
      </c>
      <c r="B194" s="40" t="s">
        <v>101</v>
      </c>
      <c r="C194" s="9" t="s">
        <v>336</v>
      </c>
      <c r="D194" s="10" t="s">
        <v>109</v>
      </c>
      <c r="E194" s="27">
        <v>179.9</v>
      </c>
      <c r="F194" s="96"/>
      <c r="G194" s="32">
        <f t="shared" si="5"/>
        <v>0</v>
      </c>
    </row>
    <row r="195" spans="1:7" ht="106.5" customHeight="1" x14ac:dyDescent="0.25">
      <c r="A195" s="19" t="s">
        <v>268</v>
      </c>
      <c r="B195" s="40" t="s">
        <v>101</v>
      </c>
      <c r="C195" s="60" t="s">
        <v>110</v>
      </c>
      <c r="D195" s="8" t="s">
        <v>111</v>
      </c>
      <c r="E195" s="31">
        <v>89.9</v>
      </c>
      <c r="F195" s="96"/>
      <c r="G195" s="24">
        <f t="shared" si="5"/>
        <v>0</v>
      </c>
    </row>
    <row r="196" spans="1:7" ht="90.75" thickBot="1" x14ac:dyDescent="0.3">
      <c r="A196" s="15" t="s">
        <v>268</v>
      </c>
      <c r="B196" s="61" t="s">
        <v>101</v>
      </c>
      <c r="C196" s="33" t="s">
        <v>335</v>
      </c>
      <c r="D196" s="34" t="s">
        <v>113</v>
      </c>
      <c r="E196" s="35">
        <v>29.9</v>
      </c>
      <c r="F196" s="97"/>
      <c r="G196" s="36">
        <f t="shared" si="5"/>
        <v>0</v>
      </c>
    </row>
    <row r="197" spans="1:7" ht="45" x14ac:dyDescent="0.25">
      <c r="A197" s="17" t="s">
        <v>268</v>
      </c>
      <c r="B197" s="37" t="s">
        <v>114</v>
      </c>
      <c r="C197" s="11" t="s">
        <v>115</v>
      </c>
      <c r="D197" s="12" t="s">
        <v>116</v>
      </c>
      <c r="E197" s="23">
        <v>99.9</v>
      </c>
      <c r="F197" s="94"/>
      <c r="G197" s="24">
        <f t="shared" si="5"/>
        <v>0</v>
      </c>
    </row>
    <row r="198" spans="1:7" ht="158.25" thickBot="1" x14ac:dyDescent="0.3">
      <c r="A198" s="15" t="s">
        <v>268</v>
      </c>
      <c r="B198" s="61" t="s">
        <v>114</v>
      </c>
      <c r="C198" s="33" t="s">
        <v>117</v>
      </c>
      <c r="D198" s="34" t="s">
        <v>118</v>
      </c>
      <c r="E198" s="35">
        <v>99.9</v>
      </c>
      <c r="F198" s="97"/>
      <c r="G198" s="36">
        <f t="shared" si="5"/>
        <v>0</v>
      </c>
    </row>
    <row r="199" spans="1:7" ht="26.25" thickBot="1" x14ac:dyDescent="0.3">
      <c r="A199" s="29" t="s">
        <v>268</v>
      </c>
      <c r="B199" s="39" t="s">
        <v>119</v>
      </c>
      <c r="C199" s="7" t="s">
        <v>120</v>
      </c>
      <c r="D199" s="8" t="s">
        <v>121</v>
      </c>
      <c r="E199" s="31">
        <v>149.9</v>
      </c>
      <c r="F199" s="98"/>
      <c r="G199" s="32">
        <f t="shared" si="5"/>
        <v>0</v>
      </c>
    </row>
    <row r="200" spans="1:7" ht="26.25" thickBot="1" x14ac:dyDescent="0.3">
      <c r="A200" s="21" t="s">
        <v>268</v>
      </c>
      <c r="B200" s="38" t="s">
        <v>334</v>
      </c>
      <c r="C200" s="41" t="s">
        <v>123</v>
      </c>
      <c r="D200" s="34" t="s">
        <v>124</v>
      </c>
      <c r="E200" s="35">
        <v>44.9</v>
      </c>
      <c r="F200" s="96"/>
      <c r="G200" s="24">
        <f t="shared" si="5"/>
        <v>0</v>
      </c>
    </row>
    <row r="201" spans="1:7" ht="26.25" thickBot="1" x14ac:dyDescent="0.3">
      <c r="A201" s="17" t="s">
        <v>268</v>
      </c>
      <c r="B201" s="37" t="s">
        <v>334</v>
      </c>
      <c r="C201" s="11" t="s">
        <v>125</v>
      </c>
      <c r="D201" s="12"/>
      <c r="E201" s="23">
        <v>44.9</v>
      </c>
      <c r="F201" s="96"/>
      <c r="G201" s="24">
        <f t="shared" si="5"/>
        <v>0</v>
      </c>
    </row>
    <row r="202" spans="1:7" ht="26.25" thickBot="1" x14ac:dyDescent="0.3">
      <c r="A202" s="19" t="s">
        <v>268</v>
      </c>
      <c r="B202" s="40" t="s">
        <v>334</v>
      </c>
      <c r="C202" s="9" t="s">
        <v>126</v>
      </c>
      <c r="D202" s="10"/>
      <c r="E202" s="27">
        <v>44.9</v>
      </c>
      <c r="F202" s="96"/>
      <c r="G202" s="24">
        <f t="shared" si="5"/>
        <v>0</v>
      </c>
    </row>
    <row r="203" spans="1:7" ht="26.25" thickBot="1" x14ac:dyDescent="0.3">
      <c r="A203" s="17" t="s">
        <v>268</v>
      </c>
      <c r="B203" s="37" t="s">
        <v>333</v>
      </c>
      <c r="C203" s="11" t="s">
        <v>128</v>
      </c>
      <c r="D203" s="12" t="s">
        <v>129</v>
      </c>
      <c r="E203" s="23">
        <v>24.9</v>
      </c>
      <c r="F203" s="96"/>
      <c r="G203" s="24">
        <f t="shared" si="5"/>
        <v>0</v>
      </c>
    </row>
    <row r="204" spans="1:7" ht="34.5" thickBot="1" x14ac:dyDescent="0.3">
      <c r="A204" s="19" t="s">
        <v>268</v>
      </c>
      <c r="B204" s="40" t="s">
        <v>333</v>
      </c>
      <c r="C204" s="9" t="s">
        <v>130</v>
      </c>
      <c r="D204" s="10" t="s">
        <v>131</v>
      </c>
      <c r="E204" s="27">
        <v>29.9</v>
      </c>
      <c r="F204" s="96"/>
      <c r="G204" s="24">
        <f t="shared" si="5"/>
        <v>0</v>
      </c>
    </row>
    <row r="205" spans="1:7" ht="30.75" thickBot="1" x14ac:dyDescent="0.3">
      <c r="A205" s="21" t="s">
        <v>268</v>
      </c>
      <c r="B205" s="38" t="s">
        <v>332</v>
      </c>
      <c r="C205" s="41" t="s">
        <v>132</v>
      </c>
      <c r="D205" s="34"/>
      <c r="E205" s="35">
        <v>59.9</v>
      </c>
      <c r="F205" s="96"/>
      <c r="G205" s="24">
        <f t="shared" si="5"/>
        <v>0</v>
      </c>
    </row>
    <row r="206" spans="1:7" ht="26.25" thickBot="1" x14ac:dyDescent="0.3">
      <c r="A206" s="17" t="s">
        <v>268</v>
      </c>
      <c r="B206" s="37" t="s">
        <v>333</v>
      </c>
      <c r="C206" s="11" t="s">
        <v>133</v>
      </c>
      <c r="D206" s="12"/>
      <c r="E206" s="23">
        <v>4.9000000000000004</v>
      </c>
      <c r="F206" s="96"/>
      <c r="G206" s="24">
        <f t="shared" si="5"/>
        <v>0</v>
      </c>
    </row>
    <row r="207" spans="1:7" ht="26.25" thickBot="1" x14ac:dyDescent="0.3">
      <c r="A207" s="19" t="s">
        <v>268</v>
      </c>
      <c r="B207" s="40" t="s">
        <v>134</v>
      </c>
      <c r="C207" s="9" t="s">
        <v>135</v>
      </c>
      <c r="D207" s="10"/>
      <c r="E207" s="27">
        <v>44.9</v>
      </c>
      <c r="F207" s="96"/>
      <c r="G207" s="24">
        <f t="shared" si="5"/>
        <v>0</v>
      </c>
    </row>
    <row r="208" spans="1:7" ht="51.75" thickBot="1" x14ac:dyDescent="0.3">
      <c r="A208" s="17" t="s">
        <v>268</v>
      </c>
      <c r="B208" s="37" t="s">
        <v>134</v>
      </c>
      <c r="C208" s="11" t="s">
        <v>136</v>
      </c>
      <c r="D208" s="12"/>
      <c r="E208" s="23">
        <v>44.9</v>
      </c>
      <c r="F208" s="96"/>
      <c r="G208" s="24">
        <f t="shared" si="5"/>
        <v>0</v>
      </c>
    </row>
    <row r="209" spans="1:7" ht="26.25" thickBot="1" x14ac:dyDescent="0.3">
      <c r="A209" s="19" t="s">
        <v>268</v>
      </c>
      <c r="B209" s="40" t="s">
        <v>134</v>
      </c>
      <c r="C209" s="9" t="s">
        <v>137</v>
      </c>
      <c r="D209" s="10"/>
      <c r="E209" s="27">
        <v>30.9</v>
      </c>
      <c r="F209" s="96"/>
      <c r="G209" s="24">
        <f t="shared" si="5"/>
        <v>0</v>
      </c>
    </row>
    <row r="210" spans="1:7" ht="45.75" thickBot="1" x14ac:dyDescent="0.3">
      <c r="A210" s="21" t="s">
        <v>268</v>
      </c>
      <c r="B210" s="38" t="s">
        <v>134</v>
      </c>
      <c r="C210" s="41" t="s">
        <v>138</v>
      </c>
      <c r="D210" s="34" t="s">
        <v>139</v>
      </c>
      <c r="E210" s="35">
        <v>44.9</v>
      </c>
      <c r="F210" s="96"/>
      <c r="G210" s="24">
        <f t="shared" si="5"/>
        <v>0</v>
      </c>
    </row>
    <row r="211" spans="1:7" ht="25.5" x14ac:dyDescent="0.25">
      <c r="A211" s="78" t="s">
        <v>268</v>
      </c>
      <c r="B211" s="79" t="s">
        <v>134</v>
      </c>
      <c r="C211" s="80" t="s">
        <v>123</v>
      </c>
      <c r="D211" s="81" t="s">
        <v>124</v>
      </c>
      <c r="E211" s="82">
        <v>44.9</v>
      </c>
      <c r="F211" s="104"/>
      <c r="G211" s="77">
        <f t="shared" si="5"/>
        <v>0</v>
      </c>
    </row>
    <row r="212" spans="1:7" x14ac:dyDescent="0.25">
      <c r="A212" s="66"/>
      <c r="B212" s="67"/>
      <c r="C212" s="68"/>
      <c r="D212" s="69"/>
      <c r="E212" s="70"/>
      <c r="F212" s="76"/>
      <c r="G212" s="70"/>
    </row>
    <row r="213" spans="1:7" ht="18.75" x14ac:dyDescent="0.25">
      <c r="A213" s="116" t="s">
        <v>298</v>
      </c>
      <c r="B213" s="116"/>
      <c r="C213" s="116"/>
      <c r="D213" s="116"/>
      <c r="E213" s="116"/>
      <c r="F213" s="116"/>
      <c r="G213" s="116"/>
    </row>
    <row r="214" spans="1:7" x14ac:dyDescent="0.25">
      <c r="A214" s="122">
        <f>SUM($G$188:$G$211)</f>
        <v>0</v>
      </c>
      <c r="B214" s="122"/>
      <c r="C214" s="122"/>
      <c r="D214" s="122"/>
      <c r="E214" s="122"/>
      <c r="F214" s="122"/>
      <c r="G214" s="122"/>
    </row>
    <row r="215" spans="1:7" x14ac:dyDescent="0.25">
      <c r="A215" s="122"/>
      <c r="B215" s="122"/>
      <c r="C215" s="122"/>
      <c r="D215" s="122"/>
      <c r="E215" s="122"/>
      <c r="F215" s="122"/>
      <c r="G215" s="122"/>
    </row>
    <row r="216" spans="1:7" x14ac:dyDescent="0.25">
      <c r="A216" s="66"/>
      <c r="B216" s="67"/>
      <c r="C216" s="68"/>
      <c r="D216" s="69"/>
      <c r="E216" s="70"/>
      <c r="F216" s="71"/>
      <c r="G216" s="70"/>
    </row>
    <row r="217" spans="1:7" x14ac:dyDescent="0.25">
      <c r="A217" s="121" t="s">
        <v>307</v>
      </c>
      <c r="B217" s="121"/>
      <c r="C217" s="121"/>
      <c r="D217" s="121"/>
      <c r="E217" s="121"/>
      <c r="F217" s="121"/>
      <c r="G217" s="121"/>
    </row>
    <row r="218" spans="1:7" x14ac:dyDescent="0.25">
      <c r="A218" s="122">
        <f>$A$131+$A$100+$A$165+$A$214</f>
        <v>0</v>
      </c>
      <c r="B218" s="122"/>
      <c r="C218" s="122"/>
      <c r="D218" s="122"/>
      <c r="E218" s="122"/>
      <c r="F218" s="122"/>
      <c r="G218" s="122"/>
    </row>
    <row r="219" spans="1:7" x14ac:dyDescent="0.25">
      <c r="A219" s="66"/>
      <c r="B219" s="67"/>
      <c r="C219" s="68"/>
      <c r="D219" s="69"/>
      <c r="E219" s="70"/>
      <c r="F219" s="71"/>
      <c r="G219" s="70"/>
    </row>
    <row r="220" spans="1:7" ht="15.75" x14ac:dyDescent="0.25">
      <c r="A220" s="123" t="s">
        <v>140</v>
      </c>
      <c r="B220" s="123"/>
      <c r="C220" s="123"/>
      <c r="D220" s="123"/>
      <c r="E220" s="123"/>
      <c r="F220" s="123"/>
      <c r="G220" s="123"/>
    </row>
    <row r="221" spans="1:7" ht="7.5" customHeight="1" x14ac:dyDescent="0.25"/>
    <row r="222" spans="1:7" ht="16.5" thickBot="1" x14ac:dyDescent="0.3">
      <c r="A222" s="5" t="s">
        <v>267</v>
      </c>
      <c r="B222" s="5" t="s">
        <v>1</v>
      </c>
      <c r="C222" s="5" t="s">
        <v>2</v>
      </c>
      <c r="D222" s="5" t="s">
        <v>263</v>
      </c>
      <c r="E222" s="5" t="s">
        <v>261</v>
      </c>
      <c r="F222" s="5" t="s">
        <v>262</v>
      </c>
      <c r="G222" s="5" t="s">
        <v>266</v>
      </c>
    </row>
    <row r="223" spans="1:7" ht="90" x14ac:dyDescent="0.25">
      <c r="A223" s="17" t="s">
        <v>269</v>
      </c>
      <c r="B223" s="37" t="s">
        <v>141</v>
      </c>
      <c r="C223" s="11" t="s">
        <v>142</v>
      </c>
      <c r="D223" s="12" t="s">
        <v>143</v>
      </c>
      <c r="E223" s="23">
        <v>134.9</v>
      </c>
      <c r="F223" s="94"/>
      <c r="G223" s="77">
        <f t="shared" ref="G223:G234" si="6">IF(F223="Ja",E223,0)</f>
        <v>0</v>
      </c>
    </row>
    <row r="224" spans="1:7" ht="68.25" thickBot="1" x14ac:dyDescent="0.3">
      <c r="A224" s="21" t="s">
        <v>269</v>
      </c>
      <c r="B224" s="38" t="s">
        <v>141</v>
      </c>
      <c r="C224" s="41" t="s">
        <v>144</v>
      </c>
      <c r="D224" s="34" t="s">
        <v>145</v>
      </c>
      <c r="E224" s="35">
        <v>194.9</v>
      </c>
      <c r="F224" s="95"/>
      <c r="G224" s="26">
        <f t="shared" si="6"/>
        <v>0</v>
      </c>
    </row>
    <row r="225" spans="1:7" ht="26.25" thickBot="1" x14ac:dyDescent="0.3">
      <c r="A225" s="52" t="s">
        <v>268</v>
      </c>
      <c r="B225" s="53" t="s">
        <v>146</v>
      </c>
      <c r="C225" s="54" t="s">
        <v>147</v>
      </c>
      <c r="D225" s="55"/>
      <c r="E225" s="56">
        <v>9.9</v>
      </c>
      <c r="F225" s="102"/>
      <c r="G225" s="59">
        <f t="shared" si="6"/>
        <v>0</v>
      </c>
    </row>
    <row r="226" spans="1:7" ht="25.5" x14ac:dyDescent="0.25">
      <c r="A226" s="78" t="s">
        <v>269</v>
      </c>
      <c r="B226" s="79" t="s">
        <v>148</v>
      </c>
      <c r="C226" s="80" t="s">
        <v>149</v>
      </c>
      <c r="D226" s="81" t="s">
        <v>150</v>
      </c>
      <c r="E226" s="82">
        <v>179.9</v>
      </c>
      <c r="F226" s="103"/>
      <c r="G226" s="77">
        <f t="shared" si="6"/>
        <v>0</v>
      </c>
    </row>
    <row r="227" spans="1:7" ht="33.75" x14ac:dyDescent="0.25">
      <c r="A227" s="19" t="s">
        <v>269</v>
      </c>
      <c r="B227" s="40" t="s">
        <v>148</v>
      </c>
      <c r="C227" s="9" t="s">
        <v>151</v>
      </c>
      <c r="D227" s="10" t="s">
        <v>152</v>
      </c>
      <c r="E227" s="27">
        <v>219.9</v>
      </c>
      <c r="F227" s="96"/>
      <c r="G227" s="83">
        <f t="shared" si="6"/>
        <v>0</v>
      </c>
    </row>
    <row r="228" spans="1:7" ht="56.25" x14ac:dyDescent="0.25">
      <c r="A228" s="19" t="s">
        <v>269</v>
      </c>
      <c r="B228" s="40" t="s">
        <v>148</v>
      </c>
      <c r="C228" s="9" t="s">
        <v>153</v>
      </c>
      <c r="D228" s="10" t="s">
        <v>154</v>
      </c>
      <c r="E228" s="27">
        <v>259.89999999999998</v>
      </c>
      <c r="F228" s="96"/>
      <c r="G228" s="83">
        <f t="shared" si="6"/>
        <v>0</v>
      </c>
    </row>
    <row r="229" spans="1:7" ht="68.25" thickBot="1" x14ac:dyDescent="0.3">
      <c r="A229" s="21" t="s">
        <v>269</v>
      </c>
      <c r="B229" s="38" t="s">
        <v>148</v>
      </c>
      <c r="C229" s="41" t="s">
        <v>155</v>
      </c>
      <c r="D229" s="34" t="s">
        <v>156</v>
      </c>
      <c r="E229" s="35">
        <v>279.89999999999998</v>
      </c>
      <c r="F229" s="95"/>
      <c r="G229" s="26">
        <f t="shared" si="6"/>
        <v>0</v>
      </c>
    </row>
    <row r="230" spans="1:7" ht="67.5" x14ac:dyDescent="0.25">
      <c r="A230" s="17" t="s">
        <v>269</v>
      </c>
      <c r="B230" s="37" t="s">
        <v>157</v>
      </c>
      <c r="C230" s="11" t="s">
        <v>158</v>
      </c>
      <c r="D230" s="12" t="s">
        <v>159</v>
      </c>
      <c r="E230" s="23">
        <v>54.9</v>
      </c>
      <c r="F230" s="94"/>
      <c r="G230" s="77">
        <f t="shared" si="6"/>
        <v>0</v>
      </c>
    </row>
    <row r="231" spans="1:7" ht="68.25" thickBot="1" x14ac:dyDescent="0.3">
      <c r="A231" s="21" t="s">
        <v>269</v>
      </c>
      <c r="B231" s="38" t="s">
        <v>157</v>
      </c>
      <c r="C231" s="13" t="s">
        <v>160</v>
      </c>
      <c r="D231" s="14" t="s">
        <v>161</v>
      </c>
      <c r="E231" s="25">
        <v>109.9</v>
      </c>
      <c r="F231" s="95"/>
      <c r="G231" s="26">
        <f t="shared" si="6"/>
        <v>0</v>
      </c>
    </row>
    <row r="232" spans="1:7" ht="45" x14ac:dyDescent="0.25">
      <c r="A232" s="17" t="s">
        <v>269</v>
      </c>
      <c r="B232" s="37" t="s">
        <v>331</v>
      </c>
      <c r="C232" s="11" t="s">
        <v>163</v>
      </c>
      <c r="D232" s="12" t="s">
        <v>164</v>
      </c>
      <c r="E232" s="23">
        <v>14.9</v>
      </c>
      <c r="F232" s="94"/>
      <c r="G232" s="77">
        <f t="shared" si="6"/>
        <v>0</v>
      </c>
    </row>
    <row r="233" spans="1:7" ht="76.5" x14ac:dyDescent="0.25">
      <c r="A233" s="29" t="s">
        <v>269</v>
      </c>
      <c r="B233" s="39" t="s">
        <v>331</v>
      </c>
      <c r="C233" s="7" t="s">
        <v>56</v>
      </c>
      <c r="D233" s="8" t="s">
        <v>57</v>
      </c>
      <c r="E233" s="31">
        <v>29.9</v>
      </c>
      <c r="F233" s="96"/>
      <c r="G233" s="28">
        <f t="shared" si="6"/>
        <v>0</v>
      </c>
    </row>
    <row r="234" spans="1:7" ht="75" x14ac:dyDescent="0.25">
      <c r="A234" s="47" t="s">
        <v>269</v>
      </c>
      <c r="B234" s="72" t="s">
        <v>331</v>
      </c>
      <c r="C234" s="46" t="s">
        <v>165</v>
      </c>
      <c r="D234" s="50" t="s">
        <v>166</v>
      </c>
      <c r="E234" s="64">
        <v>49.9</v>
      </c>
      <c r="F234" s="104"/>
      <c r="G234" s="83">
        <f t="shared" si="6"/>
        <v>0</v>
      </c>
    </row>
    <row r="236" spans="1:7" ht="18.75" x14ac:dyDescent="0.25">
      <c r="A236" s="116" t="s">
        <v>299</v>
      </c>
      <c r="B236" s="116"/>
      <c r="C236" s="116"/>
      <c r="D236" s="116"/>
      <c r="E236" s="116"/>
      <c r="F236" s="116"/>
      <c r="G236" s="116"/>
    </row>
    <row r="237" spans="1:7" x14ac:dyDescent="0.25">
      <c r="A237" s="122">
        <f>SUM($G$223:$G$234)</f>
        <v>0</v>
      </c>
      <c r="B237" s="122"/>
      <c r="C237" s="122"/>
      <c r="D237" s="122"/>
      <c r="E237" s="122"/>
      <c r="F237" s="122"/>
      <c r="G237" s="122"/>
    </row>
    <row r="238" spans="1:7" x14ac:dyDescent="0.25">
      <c r="A238" s="122"/>
      <c r="B238" s="122"/>
      <c r="C238" s="122"/>
      <c r="D238" s="122"/>
      <c r="E238" s="122"/>
      <c r="F238" s="122"/>
      <c r="G238" s="122"/>
    </row>
    <row r="241" spans="1:7" x14ac:dyDescent="0.25">
      <c r="A241" s="88"/>
      <c r="B241" s="88"/>
      <c r="C241" s="88"/>
      <c r="D241" s="88"/>
      <c r="E241" s="88"/>
      <c r="F241" s="88"/>
      <c r="G241" s="88"/>
    </row>
    <row r="242" spans="1:7" x14ac:dyDescent="0.25">
      <c r="A242" s="121" t="s">
        <v>307</v>
      </c>
      <c r="B242" s="121"/>
      <c r="C242" s="121"/>
      <c r="D242" s="121"/>
      <c r="E242" s="121"/>
      <c r="F242" s="121"/>
      <c r="G242" s="121"/>
    </row>
    <row r="243" spans="1:7" x14ac:dyDescent="0.25">
      <c r="A243" s="122">
        <f>$A$131+$A$100+$A$165+$A$214+$A$237</f>
        <v>0</v>
      </c>
      <c r="B243" s="122"/>
      <c r="C243" s="122"/>
      <c r="D243" s="122"/>
      <c r="E243" s="122"/>
      <c r="F243" s="122"/>
      <c r="G243" s="122"/>
    </row>
    <row r="244" spans="1:7" x14ac:dyDescent="0.25">
      <c r="A244" s="88"/>
      <c r="B244" s="88"/>
      <c r="C244" s="88"/>
      <c r="D244" s="88"/>
      <c r="E244" s="88"/>
      <c r="F244" s="88"/>
      <c r="G244" s="88"/>
    </row>
    <row r="245" spans="1:7" x14ac:dyDescent="0.25">
      <c r="A245" s="88"/>
      <c r="B245" s="88"/>
      <c r="C245" s="88"/>
      <c r="D245" s="88"/>
      <c r="E245" s="88"/>
      <c r="F245" s="88"/>
      <c r="G245" s="88"/>
    </row>
    <row r="246" spans="1:7" x14ac:dyDescent="0.25">
      <c r="A246" s="88"/>
      <c r="B246" s="88"/>
      <c r="C246" s="88"/>
      <c r="D246" s="88"/>
      <c r="E246" s="88"/>
      <c r="F246" s="88"/>
      <c r="G246" s="88"/>
    </row>
    <row r="247" spans="1:7" x14ac:dyDescent="0.25">
      <c r="A247" s="88"/>
      <c r="B247" s="88"/>
      <c r="C247" s="88"/>
      <c r="D247" s="88"/>
      <c r="E247" s="88"/>
      <c r="F247" s="88"/>
      <c r="G247" s="88"/>
    </row>
    <row r="248" spans="1:7" x14ac:dyDescent="0.25">
      <c r="A248" s="88"/>
      <c r="B248" s="88"/>
      <c r="C248" s="88"/>
      <c r="D248" s="88"/>
      <c r="E248" s="88"/>
      <c r="F248" s="88"/>
      <c r="G248" s="88"/>
    </row>
    <row r="249" spans="1:7" ht="15.75" x14ac:dyDescent="0.25">
      <c r="A249" s="123" t="s">
        <v>167</v>
      </c>
      <c r="B249" s="123"/>
      <c r="C249" s="123"/>
      <c r="D249" s="123"/>
      <c r="E249" s="123"/>
      <c r="F249" s="123"/>
      <c r="G249" s="123"/>
    </row>
    <row r="250" spans="1:7" ht="7.5" customHeight="1" x14ac:dyDescent="0.25"/>
    <row r="251" spans="1:7" ht="16.5" thickBot="1" x14ac:dyDescent="0.3">
      <c r="A251" s="5" t="s">
        <v>267</v>
      </c>
      <c r="B251" s="5" t="s">
        <v>1</v>
      </c>
      <c r="C251" s="5" t="s">
        <v>2</v>
      </c>
      <c r="D251" s="5" t="s">
        <v>263</v>
      </c>
      <c r="E251" s="5" t="s">
        <v>261</v>
      </c>
      <c r="F251" s="5" t="s">
        <v>262</v>
      </c>
      <c r="G251" s="5" t="s">
        <v>266</v>
      </c>
    </row>
    <row r="252" spans="1:7" ht="45" x14ac:dyDescent="0.25">
      <c r="A252" s="78" t="s">
        <v>278</v>
      </c>
      <c r="B252" s="79" t="s">
        <v>330</v>
      </c>
      <c r="C252" s="80" t="s">
        <v>279</v>
      </c>
      <c r="D252" s="81" t="s">
        <v>170</v>
      </c>
      <c r="E252" s="82">
        <v>119.9</v>
      </c>
      <c r="F252" s="103"/>
      <c r="G252" s="77">
        <f t="shared" ref="G252:G256" si="7">IF(F252="Ja",E252,0)</f>
        <v>0</v>
      </c>
    </row>
    <row r="253" spans="1:7" ht="67.5" x14ac:dyDescent="0.25">
      <c r="A253" s="19" t="s">
        <v>278</v>
      </c>
      <c r="B253" s="40" t="s">
        <v>330</v>
      </c>
      <c r="C253" s="9" t="s">
        <v>280</v>
      </c>
      <c r="D253" s="10" t="s">
        <v>172</v>
      </c>
      <c r="E253" s="27">
        <v>189.9</v>
      </c>
      <c r="F253" s="104"/>
      <c r="G253" s="83">
        <f t="shared" si="7"/>
        <v>0</v>
      </c>
    </row>
    <row r="254" spans="1:7" ht="39" thickBot="1" x14ac:dyDescent="0.3">
      <c r="A254" s="21" t="s">
        <v>278</v>
      </c>
      <c r="B254" s="38" t="s">
        <v>330</v>
      </c>
      <c r="C254" s="13" t="s">
        <v>281</v>
      </c>
      <c r="D254" s="14" t="s">
        <v>174</v>
      </c>
      <c r="E254" s="25">
        <v>74.900000000000006</v>
      </c>
      <c r="F254" s="95"/>
      <c r="G254" s="26">
        <f t="shared" si="7"/>
        <v>0</v>
      </c>
    </row>
    <row r="255" spans="1:7" ht="45.75" thickBot="1" x14ac:dyDescent="0.3">
      <c r="A255" s="15" t="s">
        <v>278</v>
      </c>
      <c r="B255" s="61" t="s">
        <v>175</v>
      </c>
      <c r="C255" s="41" t="s">
        <v>176</v>
      </c>
      <c r="D255" s="34" t="s">
        <v>177</v>
      </c>
      <c r="E255" s="35">
        <v>69.900000000000006</v>
      </c>
      <c r="F255" s="97"/>
      <c r="G255" s="36">
        <f t="shared" si="7"/>
        <v>0</v>
      </c>
    </row>
    <row r="256" spans="1:7" ht="38.25" x14ac:dyDescent="0.25">
      <c r="A256" s="78" t="s">
        <v>278</v>
      </c>
      <c r="B256" s="79" t="s">
        <v>178</v>
      </c>
      <c r="C256" s="80" t="s">
        <v>179</v>
      </c>
      <c r="D256" s="81" t="s">
        <v>180</v>
      </c>
      <c r="E256" s="82">
        <v>119.9</v>
      </c>
      <c r="F256" s="103"/>
      <c r="G256" s="77">
        <f t="shared" si="7"/>
        <v>0</v>
      </c>
    </row>
    <row r="258" spans="1:7" ht="18.75" x14ac:dyDescent="0.25">
      <c r="A258" s="116" t="s">
        <v>300</v>
      </c>
      <c r="B258" s="116"/>
      <c r="C258" s="116"/>
      <c r="D258" s="116"/>
      <c r="E258" s="116"/>
      <c r="F258" s="116"/>
      <c r="G258" s="116"/>
    </row>
    <row r="259" spans="1:7" x14ac:dyDescent="0.25">
      <c r="A259" s="122">
        <f>SUM($G$252:$G$256)</f>
        <v>0</v>
      </c>
      <c r="B259" s="122"/>
      <c r="C259" s="122"/>
      <c r="D259" s="122"/>
      <c r="E259" s="122"/>
      <c r="F259" s="122"/>
      <c r="G259" s="122"/>
    </row>
    <row r="260" spans="1:7" x14ac:dyDescent="0.25">
      <c r="A260" s="122"/>
      <c r="B260" s="122"/>
      <c r="C260" s="122"/>
      <c r="D260" s="122"/>
      <c r="E260" s="122"/>
      <c r="F260" s="122"/>
      <c r="G260" s="122"/>
    </row>
    <row r="265" spans="1:7" x14ac:dyDescent="0.25">
      <c r="A265" s="121" t="s">
        <v>307</v>
      </c>
      <c r="B265" s="121"/>
      <c r="C265" s="121"/>
      <c r="D265" s="121"/>
      <c r="E265" s="121"/>
      <c r="F265" s="121"/>
      <c r="G265" s="121"/>
    </row>
    <row r="266" spans="1:7" x14ac:dyDescent="0.25">
      <c r="A266" s="122">
        <f>$A$131+$A$100+$A$165+$A$214+$A$237+$A$259</f>
        <v>0</v>
      </c>
      <c r="B266" s="122"/>
      <c r="C266" s="122"/>
      <c r="D266" s="122"/>
      <c r="E266" s="122"/>
      <c r="F266" s="122"/>
      <c r="G266" s="122"/>
    </row>
    <row r="268" spans="1:7" ht="15.75" x14ac:dyDescent="0.25">
      <c r="A268" s="123" t="s">
        <v>181</v>
      </c>
      <c r="B268" s="123"/>
      <c r="C268" s="123"/>
      <c r="D268" s="123"/>
      <c r="E268" s="123"/>
      <c r="F268" s="123"/>
      <c r="G268" s="123"/>
    </row>
    <row r="269" spans="1:7" ht="7.5" customHeight="1" x14ac:dyDescent="0.25"/>
    <row r="270" spans="1:7" ht="16.5" thickBot="1" x14ac:dyDescent="0.3">
      <c r="A270" s="5" t="s">
        <v>267</v>
      </c>
      <c r="B270" s="5" t="s">
        <v>1</v>
      </c>
      <c r="C270" s="5" t="s">
        <v>2</v>
      </c>
      <c r="D270" s="5" t="s">
        <v>263</v>
      </c>
      <c r="E270" s="5" t="s">
        <v>261</v>
      </c>
      <c r="F270" s="5" t="s">
        <v>262</v>
      </c>
      <c r="G270" s="5" t="s">
        <v>266</v>
      </c>
    </row>
    <row r="271" spans="1:7" ht="67.5" x14ac:dyDescent="0.25">
      <c r="A271" s="78" t="s">
        <v>268</v>
      </c>
      <c r="B271" s="79" t="s">
        <v>182</v>
      </c>
      <c r="C271" s="80" t="s">
        <v>183</v>
      </c>
      <c r="D271" s="81" t="s">
        <v>184</v>
      </c>
      <c r="E271" s="82">
        <v>29.9</v>
      </c>
      <c r="F271" s="103"/>
      <c r="G271" s="77">
        <f t="shared" ref="G271:G283" si="8">IF(F271="Ja",E271,0)</f>
        <v>0</v>
      </c>
    </row>
    <row r="272" spans="1:7" ht="34.5" thickBot="1" x14ac:dyDescent="0.3">
      <c r="A272" s="21" t="s">
        <v>268</v>
      </c>
      <c r="B272" s="38" t="s">
        <v>182</v>
      </c>
      <c r="C272" s="13" t="s">
        <v>185</v>
      </c>
      <c r="D272" s="14" t="s">
        <v>186</v>
      </c>
      <c r="E272" s="25">
        <v>12</v>
      </c>
      <c r="F272" s="95"/>
      <c r="G272" s="26">
        <f t="shared" si="8"/>
        <v>0</v>
      </c>
    </row>
    <row r="273" spans="1:7" ht="67.5" x14ac:dyDescent="0.25">
      <c r="A273" s="78" t="s">
        <v>268</v>
      </c>
      <c r="B273" s="79" t="s">
        <v>187</v>
      </c>
      <c r="C273" s="80" t="s">
        <v>188</v>
      </c>
      <c r="D273" s="81" t="s">
        <v>189</v>
      </c>
      <c r="E273" s="82">
        <v>109.9</v>
      </c>
      <c r="F273" s="103"/>
      <c r="G273" s="77">
        <f t="shared" si="8"/>
        <v>0</v>
      </c>
    </row>
    <row r="274" spans="1:7" ht="78.75" x14ac:dyDescent="0.25">
      <c r="A274" s="19" t="s">
        <v>268</v>
      </c>
      <c r="B274" s="40" t="s">
        <v>187</v>
      </c>
      <c r="C274" s="84" t="s">
        <v>286</v>
      </c>
      <c r="D274" s="10" t="s">
        <v>191</v>
      </c>
      <c r="E274" s="27">
        <v>124.9</v>
      </c>
      <c r="F274" s="96"/>
      <c r="G274" s="28">
        <f t="shared" si="8"/>
        <v>0</v>
      </c>
    </row>
    <row r="275" spans="1:7" ht="38.25" x14ac:dyDescent="0.25">
      <c r="A275" s="47" t="s">
        <v>268</v>
      </c>
      <c r="B275" s="72" t="s">
        <v>187</v>
      </c>
      <c r="C275" s="73" t="s">
        <v>285</v>
      </c>
      <c r="D275" s="74" t="s">
        <v>193</v>
      </c>
      <c r="E275" s="75">
        <v>49.9</v>
      </c>
      <c r="F275" s="104"/>
      <c r="G275" s="83">
        <f t="shared" si="8"/>
        <v>0</v>
      </c>
    </row>
    <row r="276" spans="1:7" ht="26.25" thickBot="1" x14ac:dyDescent="0.3">
      <c r="A276" s="21" t="s">
        <v>268</v>
      </c>
      <c r="B276" s="38" t="s">
        <v>187</v>
      </c>
      <c r="C276" s="13" t="s">
        <v>194</v>
      </c>
      <c r="D276" s="14"/>
      <c r="E276" s="25">
        <v>99.9</v>
      </c>
      <c r="F276" s="95"/>
      <c r="G276" s="26">
        <f t="shared" si="8"/>
        <v>0</v>
      </c>
    </row>
    <row r="277" spans="1:7" x14ac:dyDescent="0.25">
      <c r="A277" s="29" t="s">
        <v>268</v>
      </c>
      <c r="B277" s="39" t="s">
        <v>195</v>
      </c>
      <c r="C277" s="7" t="s">
        <v>196</v>
      </c>
      <c r="D277" s="8"/>
      <c r="E277" s="31">
        <v>14.9</v>
      </c>
      <c r="F277" s="105"/>
      <c r="G277" s="65">
        <f t="shared" si="8"/>
        <v>0</v>
      </c>
    </row>
    <row r="278" spans="1:7" x14ac:dyDescent="0.25">
      <c r="A278" s="47" t="s">
        <v>268</v>
      </c>
      <c r="B278" s="72" t="s">
        <v>195</v>
      </c>
      <c r="C278" s="73" t="s">
        <v>197</v>
      </c>
      <c r="D278" s="74"/>
      <c r="E278" s="75">
        <v>4.9000000000000004</v>
      </c>
      <c r="F278" s="96"/>
      <c r="G278" s="28">
        <f t="shared" si="8"/>
        <v>0</v>
      </c>
    </row>
    <row r="279" spans="1:7" ht="15.75" thickBot="1" x14ac:dyDescent="0.3">
      <c r="A279" s="21" t="s">
        <v>268</v>
      </c>
      <c r="B279" s="38" t="s">
        <v>195</v>
      </c>
      <c r="C279" s="85" t="s">
        <v>198</v>
      </c>
      <c r="D279" s="14"/>
      <c r="E279" s="25">
        <v>4.9000000000000004</v>
      </c>
      <c r="F279" s="95"/>
      <c r="G279" s="26">
        <f t="shared" si="8"/>
        <v>0</v>
      </c>
    </row>
    <row r="280" spans="1:7" ht="26.25" thickBot="1" x14ac:dyDescent="0.3">
      <c r="A280" s="52" t="s">
        <v>282</v>
      </c>
      <c r="B280" s="53" t="s">
        <v>199</v>
      </c>
      <c r="C280" s="54" t="s">
        <v>200</v>
      </c>
      <c r="D280" s="55" t="s">
        <v>201</v>
      </c>
      <c r="E280" s="56">
        <v>149.9</v>
      </c>
      <c r="F280" s="102"/>
      <c r="G280" s="26">
        <f t="shared" si="8"/>
        <v>0</v>
      </c>
    </row>
    <row r="281" spans="1:7" x14ac:dyDescent="0.25">
      <c r="A281" s="78" t="s">
        <v>282</v>
      </c>
      <c r="B281" s="79" t="s">
        <v>202</v>
      </c>
      <c r="C281" s="80" t="s">
        <v>203</v>
      </c>
      <c r="D281" s="81"/>
      <c r="E281" s="82">
        <v>69.900000000000006</v>
      </c>
      <c r="F281" s="103"/>
      <c r="G281" s="77">
        <f t="shared" si="8"/>
        <v>0</v>
      </c>
    </row>
    <row r="282" spans="1:7" ht="26.25" thickBot="1" x14ac:dyDescent="0.3">
      <c r="A282" s="21" t="s">
        <v>268</v>
      </c>
      <c r="B282" s="38" t="s">
        <v>202</v>
      </c>
      <c r="C282" s="13" t="s">
        <v>284</v>
      </c>
      <c r="D282" s="14"/>
      <c r="E282" s="25">
        <v>94.9</v>
      </c>
      <c r="F282" s="95"/>
      <c r="G282" s="26">
        <f t="shared" si="8"/>
        <v>0</v>
      </c>
    </row>
    <row r="283" spans="1:7" ht="33.75" x14ac:dyDescent="0.25">
      <c r="A283" s="62" t="s">
        <v>268</v>
      </c>
      <c r="B283" s="63" t="s">
        <v>205</v>
      </c>
      <c r="C283" s="49" t="s">
        <v>283</v>
      </c>
      <c r="D283" s="50" t="s">
        <v>207</v>
      </c>
      <c r="E283" s="64">
        <v>149.9</v>
      </c>
      <c r="F283" s="105"/>
      <c r="G283" s="65">
        <f t="shared" si="8"/>
        <v>0</v>
      </c>
    </row>
    <row r="285" spans="1:7" ht="18.75" x14ac:dyDescent="0.25">
      <c r="A285" s="116" t="s">
        <v>301</v>
      </c>
      <c r="B285" s="116"/>
      <c r="C285" s="116"/>
      <c r="D285" s="116"/>
      <c r="E285" s="116"/>
      <c r="F285" s="116"/>
      <c r="G285" s="116"/>
    </row>
    <row r="286" spans="1:7" x14ac:dyDescent="0.25">
      <c r="A286" s="122">
        <f>SUM($G$271:$G$283)</f>
        <v>0</v>
      </c>
      <c r="B286" s="122"/>
      <c r="C286" s="122"/>
      <c r="D286" s="122"/>
      <c r="E286" s="122"/>
      <c r="F286" s="122"/>
      <c r="G286" s="122"/>
    </row>
    <row r="287" spans="1:7" x14ac:dyDescent="0.25">
      <c r="A287" s="122"/>
      <c r="B287" s="122"/>
      <c r="C287" s="122"/>
      <c r="D287" s="122"/>
      <c r="E287" s="122"/>
      <c r="F287" s="122"/>
      <c r="G287" s="122"/>
    </row>
    <row r="295" spans="1:7" x14ac:dyDescent="0.25">
      <c r="A295" s="121" t="s">
        <v>307</v>
      </c>
      <c r="B295" s="121"/>
      <c r="C295" s="121"/>
      <c r="D295" s="121"/>
      <c r="E295" s="121"/>
      <c r="F295" s="121"/>
      <c r="G295" s="121"/>
    </row>
    <row r="296" spans="1:7" x14ac:dyDescent="0.25">
      <c r="A296" s="122">
        <f>$A$131+$A$100+$A$165+$A$214+$A$237+$A$259+$A$286</f>
        <v>0</v>
      </c>
      <c r="B296" s="122"/>
      <c r="C296" s="122"/>
      <c r="D296" s="122"/>
      <c r="E296" s="122"/>
      <c r="F296" s="122"/>
      <c r="G296" s="122"/>
    </row>
    <row r="298" spans="1:7" ht="15.75" x14ac:dyDescent="0.25">
      <c r="A298" s="123" t="s">
        <v>208</v>
      </c>
      <c r="B298" s="123"/>
      <c r="C298" s="123"/>
      <c r="D298" s="123"/>
      <c r="E298" s="123"/>
      <c r="F298" s="123"/>
      <c r="G298" s="123"/>
    </row>
    <row r="299" spans="1:7" ht="7.5" customHeight="1" x14ac:dyDescent="0.25"/>
    <row r="300" spans="1:7" ht="16.5" thickBot="1" x14ac:dyDescent="0.3">
      <c r="A300" s="5" t="s">
        <v>267</v>
      </c>
      <c r="B300" s="5" t="s">
        <v>1</v>
      </c>
      <c r="C300" s="5" t="s">
        <v>2</v>
      </c>
      <c r="D300" s="5" t="s">
        <v>263</v>
      </c>
      <c r="E300" s="5" t="s">
        <v>261</v>
      </c>
      <c r="F300" s="5" t="s">
        <v>262</v>
      </c>
      <c r="G300" s="5" t="s">
        <v>266</v>
      </c>
    </row>
    <row r="301" spans="1:7" ht="158.25" thickBot="1" x14ac:dyDescent="0.3">
      <c r="A301" s="52" t="s">
        <v>287</v>
      </c>
      <c r="B301" s="53" t="s">
        <v>329</v>
      </c>
      <c r="C301" s="86" t="s">
        <v>210</v>
      </c>
      <c r="D301" s="55" t="s">
        <v>211</v>
      </c>
      <c r="E301" s="56">
        <v>199.9</v>
      </c>
      <c r="F301" s="102"/>
      <c r="G301" s="59">
        <f t="shared" ref="G301:G306" si="9">IF(F301="Ja",E301,0)</f>
        <v>0</v>
      </c>
    </row>
    <row r="302" spans="1:7" ht="25.5" x14ac:dyDescent="0.25">
      <c r="A302" s="62" t="s">
        <v>268</v>
      </c>
      <c r="B302" s="63" t="s">
        <v>328</v>
      </c>
      <c r="C302" s="49" t="s">
        <v>213</v>
      </c>
      <c r="D302" s="50"/>
      <c r="E302" s="64">
        <v>79.900000000000006</v>
      </c>
      <c r="F302" s="98"/>
      <c r="G302" s="32">
        <f t="shared" si="9"/>
        <v>0</v>
      </c>
    </row>
    <row r="303" spans="1:7" ht="38.25" x14ac:dyDescent="0.25">
      <c r="A303" s="47" t="s">
        <v>268</v>
      </c>
      <c r="B303" s="72" t="s">
        <v>328</v>
      </c>
      <c r="C303" s="73" t="s">
        <v>288</v>
      </c>
      <c r="D303" s="74"/>
      <c r="E303" s="75">
        <v>29.9</v>
      </c>
      <c r="F303" s="96"/>
      <c r="G303" s="28">
        <f t="shared" si="9"/>
        <v>0</v>
      </c>
    </row>
    <row r="304" spans="1:7" ht="25.5" x14ac:dyDescent="0.25">
      <c r="A304" s="19" t="s">
        <v>268</v>
      </c>
      <c r="B304" s="40" t="s">
        <v>328</v>
      </c>
      <c r="C304" s="9" t="s">
        <v>49</v>
      </c>
      <c r="D304" s="10"/>
      <c r="E304" s="27">
        <v>44.9</v>
      </c>
      <c r="F304" s="96"/>
      <c r="G304" s="28">
        <f t="shared" si="9"/>
        <v>0</v>
      </c>
    </row>
    <row r="305" spans="1:7" ht="25.5" x14ac:dyDescent="0.25">
      <c r="A305" s="47" t="s">
        <v>268</v>
      </c>
      <c r="B305" s="72" t="s">
        <v>328</v>
      </c>
      <c r="C305" s="73" t="s">
        <v>215</v>
      </c>
      <c r="D305" s="74"/>
      <c r="E305" s="75">
        <v>49.9</v>
      </c>
      <c r="F305" s="96"/>
      <c r="G305" s="28">
        <f t="shared" si="9"/>
        <v>0</v>
      </c>
    </row>
    <row r="306" spans="1:7" ht="30" x14ac:dyDescent="0.25">
      <c r="A306" s="47" t="s">
        <v>268</v>
      </c>
      <c r="B306" s="72" t="s">
        <v>328</v>
      </c>
      <c r="C306" s="111" t="s">
        <v>289</v>
      </c>
      <c r="D306" s="74"/>
      <c r="E306" s="75">
        <v>29.9</v>
      </c>
      <c r="F306" s="104"/>
      <c r="G306" s="83">
        <f t="shared" si="9"/>
        <v>0</v>
      </c>
    </row>
    <row r="308" spans="1:7" ht="18.75" x14ac:dyDescent="0.25">
      <c r="A308" s="116" t="s">
        <v>302</v>
      </c>
      <c r="B308" s="116"/>
      <c r="C308" s="116"/>
      <c r="D308" s="116"/>
      <c r="E308" s="116"/>
      <c r="F308" s="116"/>
      <c r="G308" s="116"/>
    </row>
    <row r="309" spans="1:7" x14ac:dyDescent="0.25">
      <c r="A309" s="122">
        <f>SUM($G$301:$G$306)</f>
        <v>0</v>
      </c>
      <c r="B309" s="122"/>
      <c r="C309" s="122"/>
      <c r="D309" s="122"/>
      <c r="E309" s="122"/>
      <c r="F309" s="122"/>
      <c r="G309" s="122"/>
    </row>
    <row r="310" spans="1:7" x14ac:dyDescent="0.25">
      <c r="A310" s="122"/>
      <c r="B310" s="122"/>
      <c r="C310" s="122"/>
      <c r="D310" s="122"/>
      <c r="E310" s="122"/>
      <c r="F310" s="122"/>
      <c r="G310" s="122"/>
    </row>
    <row r="329" spans="1:7" x14ac:dyDescent="0.25">
      <c r="A329" s="121" t="s">
        <v>307</v>
      </c>
      <c r="B329" s="121"/>
      <c r="C329" s="121"/>
      <c r="D329" s="121"/>
      <c r="E329" s="121"/>
      <c r="F329" s="121"/>
      <c r="G329" s="121"/>
    </row>
    <row r="330" spans="1:7" x14ac:dyDescent="0.25">
      <c r="A330" s="122">
        <f>$A$131+$A$100+$A$165+$A$214+$A$237+$A$259+$A$286+$A$309</f>
        <v>0</v>
      </c>
      <c r="B330" s="122"/>
      <c r="C330" s="122"/>
      <c r="D330" s="122"/>
      <c r="E330" s="122"/>
      <c r="F330" s="122"/>
      <c r="G330" s="122"/>
    </row>
    <row r="332" spans="1:7" ht="15.75" x14ac:dyDescent="0.25">
      <c r="A332" s="123" t="s">
        <v>217</v>
      </c>
      <c r="B332" s="123"/>
      <c r="C332" s="123"/>
      <c r="D332" s="123"/>
      <c r="E332" s="123"/>
      <c r="F332" s="123"/>
      <c r="G332" s="123"/>
    </row>
    <row r="333" spans="1:7" ht="7.5" customHeight="1" x14ac:dyDescent="0.25"/>
    <row r="334" spans="1:7" ht="16.5" thickBot="1" x14ac:dyDescent="0.3">
      <c r="A334" s="5" t="s">
        <v>267</v>
      </c>
      <c r="B334" s="5" t="s">
        <v>1</v>
      </c>
      <c r="C334" s="5" t="s">
        <v>2</v>
      </c>
      <c r="D334" s="5" t="s">
        <v>263</v>
      </c>
      <c r="E334" s="5" t="s">
        <v>261</v>
      </c>
      <c r="F334" s="5" t="s">
        <v>262</v>
      </c>
      <c r="G334" s="5" t="s">
        <v>266</v>
      </c>
    </row>
    <row r="335" spans="1:7" ht="90.75" thickBot="1" x14ac:dyDescent="0.3">
      <c r="A335" s="52" t="s">
        <v>290</v>
      </c>
      <c r="B335" s="53" t="s">
        <v>291</v>
      </c>
      <c r="C335" s="54" t="s">
        <v>218</v>
      </c>
      <c r="D335" s="55" t="s">
        <v>219</v>
      </c>
      <c r="E335" s="56">
        <v>149.9</v>
      </c>
      <c r="F335" s="102"/>
      <c r="G335" s="59">
        <f t="shared" ref="G335:G338" si="10">IF(F335="Ja",E335,0)</f>
        <v>0</v>
      </c>
    </row>
    <row r="336" spans="1:7" ht="180" x14ac:dyDescent="0.25">
      <c r="A336" s="62" t="s">
        <v>268</v>
      </c>
      <c r="B336" s="63" t="s">
        <v>220</v>
      </c>
      <c r="C336" s="49" t="s">
        <v>221</v>
      </c>
      <c r="D336" s="50" t="s">
        <v>222</v>
      </c>
      <c r="E336" s="64">
        <v>199.9</v>
      </c>
      <c r="F336" s="98"/>
      <c r="G336" s="32">
        <f t="shared" si="10"/>
        <v>0</v>
      </c>
    </row>
    <row r="337" spans="1:7" ht="38.25" x14ac:dyDescent="0.25">
      <c r="A337" s="19" t="s">
        <v>268</v>
      </c>
      <c r="B337" s="40" t="s">
        <v>220</v>
      </c>
      <c r="C337" s="9" t="s">
        <v>223</v>
      </c>
      <c r="D337" s="10" t="s">
        <v>224</v>
      </c>
      <c r="E337" s="27">
        <v>54.9</v>
      </c>
      <c r="F337" s="96"/>
      <c r="G337" s="28">
        <f t="shared" si="10"/>
        <v>0</v>
      </c>
    </row>
    <row r="338" spans="1:7" ht="38.25" x14ac:dyDescent="0.25">
      <c r="A338" s="47" t="s">
        <v>268</v>
      </c>
      <c r="B338" s="72" t="s">
        <v>220</v>
      </c>
      <c r="C338" s="73" t="s">
        <v>225</v>
      </c>
      <c r="D338" s="74" t="s">
        <v>226</v>
      </c>
      <c r="E338" s="75">
        <v>69.900000000000006</v>
      </c>
      <c r="F338" s="104"/>
      <c r="G338" s="83">
        <f t="shared" si="10"/>
        <v>0</v>
      </c>
    </row>
    <row r="340" spans="1:7" ht="18.75" x14ac:dyDescent="0.25">
      <c r="A340" s="116" t="s">
        <v>303</v>
      </c>
      <c r="B340" s="116"/>
      <c r="C340" s="116"/>
      <c r="D340" s="116"/>
      <c r="E340" s="116"/>
      <c r="F340" s="116"/>
      <c r="G340" s="116"/>
    </row>
    <row r="341" spans="1:7" x14ac:dyDescent="0.25">
      <c r="A341" s="122">
        <f>SUM($G$335:$G$338)</f>
        <v>0</v>
      </c>
      <c r="B341" s="122"/>
      <c r="C341" s="122"/>
      <c r="D341" s="122"/>
      <c r="E341" s="122"/>
      <c r="F341" s="122"/>
      <c r="G341" s="122"/>
    </row>
    <row r="342" spans="1:7" x14ac:dyDescent="0.25">
      <c r="A342" s="122"/>
      <c r="B342" s="122"/>
      <c r="C342" s="122"/>
      <c r="D342" s="122"/>
      <c r="E342" s="122"/>
      <c r="F342" s="122"/>
      <c r="G342" s="122"/>
    </row>
    <row r="358" spans="1:7" x14ac:dyDescent="0.25">
      <c r="A358" s="121" t="s">
        <v>307</v>
      </c>
      <c r="B358" s="121"/>
      <c r="C358" s="121"/>
      <c r="D358" s="121"/>
      <c r="E358" s="121"/>
      <c r="F358" s="121"/>
      <c r="G358" s="121"/>
    </row>
    <row r="359" spans="1:7" x14ac:dyDescent="0.25">
      <c r="A359" s="122">
        <f>$A$131+$A$100+$A$165+$A$214+$A$237+$A$259+$A$286+$A$309+$A$341</f>
        <v>0</v>
      </c>
      <c r="B359" s="122"/>
      <c r="C359" s="122"/>
      <c r="D359" s="122"/>
      <c r="E359" s="122"/>
      <c r="F359" s="122"/>
      <c r="G359" s="122"/>
    </row>
    <row r="361" spans="1:7" ht="15.75" x14ac:dyDescent="0.25">
      <c r="A361" s="123" t="s">
        <v>227</v>
      </c>
      <c r="B361" s="123"/>
      <c r="C361" s="123"/>
      <c r="D361" s="123"/>
      <c r="E361" s="123"/>
      <c r="F361" s="123"/>
      <c r="G361" s="123"/>
    </row>
    <row r="362" spans="1:7" ht="7.5" customHeight="1" x14ac:dyDescent="0.25"/>
    <row r="363" spans="1:7" ht="15.75" x14ac:dyDescent="0.25">
      <c r="A363" s="5" t="s">
        <v>267</v>
      </c>
      <c r="B363" s="5" t="s">
        <v>1</v>
      </c>
      <c r="C363" s="5" t="s">
        <v>2</v>
      </c>
      <c r="D363" s="5" t="s">
        <v>263</v>
      </c>
      <c r="E363" s="5" t="s">
        <v>261</v>
      </c>
      <c r="F363" s="5" t="s">
        <v>262</v>
      </c>
      <c r="G363" s="5" t="s">
        <v>266</v>
      </c>
    </row>
    <row r="364" spans="1:7" ht="67.5" x14ac:dyDescent="0.25">
      <c r="A364" s="19" t="s">
        <v>268</v>
      </c>
      <c r="B364" s="40" t="s">
        <v>293</v>
      </c>
      <c r="C364" s="9" t="s">
        <v>293</v>
      </c>
      <c r="D364" s="10" t="s">
        <v>231</v>
      </c>
      <c r="E364" s="27">
        <v>249.9</v>
      </c>
      <c r="F364" s="96"/>
      <c r="G364" s="28">
        <f t="shared" ref="G364:G366" si="11">IF(F364="Ja",E364,0)</f>
        <v>0</v>
      </c>
    </row>
    <row r="365" spans="1:7" ht="57" thickBot="1" x14ac:dyDescent="0.3">
      <c r="A365" s="47" t="s">
        <v>268</v>
      </c>
      <c r="B365" s="72" t="s">
        <v>326</v>
      </c>
      <c r="C365" s="73" t="s">
        <v>233</v>
      </c>
      <c r="D365" s="74" t="s">
        <v>327</v>
      </c>
      <c r="E365" s="75">
        <v>119.9</v>
      </c>
      <c r="F365" s="105"/>
      <c r="G365" s="83">
        <f t="shared" si="11"/>
        <v>0</v>
      </c>
    </row>
    <row r="366" spans="1:7" ht="67.5" x14ac:dyDescent="0.25">
      <c r="A366" s="78" t="s">
        <v>292</v>
      </c>
      <c r="B366" s="79" t="s">
        <v>23</v>
      </c>
      <c r="C366" s="80" t="s">
        <v>294</v>
      </c>
      <c r="D366" s="81" t="s">
        <v>236</v>
      </c>
      <c r="E366" s="82">
        <v>14.9</v>
      </c>
      <c r="F366" s="103"/>
      <c r="G366" s="77">
        <f t="shared" si="11"/>
        <v>0</v>
      </c>
    </row>
    <row r="368" spans="1:7" ht="18.75" x14ac:dyDescent="0.25">
      <c r="A368" s="116" t="s">
        <v>304</v>
      </c>
      <c r="B368" s="116"/>
      <c r="C368" s="116"/>
      <c r="D368" s="116"/>
      <c r="E368" s="116"/>
      <c r="F368" s="116"/>
      <c r="G368" s="116"/>
    </row>
    <row r="369" spans="1:7" x14ac:dyDescent="0.25">
      <c r="A369" s="122">
        <f>SUM(G364:G366)</f>
        <v>0</v>
      </c>
      <c r="B369" s="122"/>
      <c r="C369" s="122"/>
      <c r="D369" s="122"/>
      <c r="E369" s="122"/>
      <c r="F369" s="122"/>
      <c r="G369" s="122"/>
    </row>
    <row r="370" spans="1:7" x14ac:dyDescent="0.25">
      <c r="A370" s="122"/>
      <c r="B370" s="122"/>
      <c r="C370" s="122"/>
      <c r="D370" s="122"/>
      <c r="E370" s="122"/>
      <c r="F370" s="122"/>
      <c r="G370" s="122"/>
    </row>
    <row r="371" spans="1:7" x14ac:dyDescent="0.25">
      <c r="A371" s="88"/>
      <c r="B371" s="88"/>
      <c r="C371" s="88"/>
      <c r="D371" s="88"/>
      <c r="E371" s="88"/>
      <c r="F371" s="88"/>
      <c r="G371" s="88"/>
    </row>
    <row r="372" spans="1:7" x14ac:dyDescent="0.25">
      <c r="A372" s="121" t="s">
        <v>308</v>
      </c>
      <c r="B372" s="121"/>
      <c r="C372" s="121"/>
      <c r="D372" s="121"/>
      <c r="E372" s="121"/>
      <c r="F372" s="121"/>
      <c r="G372" s="121"/>
    </row>
    <row r="373" spans="1:7" x14ac:dyDescent="0.25">
      <c r="A373" s="122">
        <f>$A$131+$A$100+$A$165+$A$214+$A$237+$A$259+$A$286+$A$309+$A$341+$A$369</f>
        <v>0</v>
      </c>
      <c r="B373" s="122"/>
      <c r="C373" s="122"/>
      <c r="D373" s="122"/>
      <c r="E373" s="122"/>
      <c r="F373" s="122"/>
      <c r="G373" s="122"/>
    </row>
    <row r="374" spans="1:7" x14ac:dyDescent="0.25">
      <c r="A374" s="88"/>
      <c r="B374" s="88"/>
      <c r="C374" s="88"/>
      <c r="D374" s="88"/>
      <c r="E374" s="88"/>
      <c r="F374" s="88"/>
      <c r="G374" s="88"/>
    </row>
    <row r="375" spans="1:7" x14ac:dyDescent="0.25">
      <c r="A375" s="121" t="s">
        <v>309</v>
      </c>
      <c r="B375" s="121"/>
      <c r="C375" s="121"/>
      <c r="D375" s="121"/>
      <c r="E375" s="121"/>
      <c r="F375" s="121"/>
      <c r="G375" s="121"/>
    </row>
    <row r="376" spans="1:7" x14ac:dyDescent="0.25">
      <c r="A376" s="122">
        <f>$A$373-$A$405</f>
        <v>0</v>
      </c>
      <c r="B376" s="122"/>
      <c r="C376" s="122"/>
      <c r="D376" s="122"/>
      <c r="E376" s="122"/>
      <c r="F376" s="122"/>
      <c r="G376" s="122"/>
    </row>
    <row r="377" spans="1:7" ht="18.75" x14ac:dyDescent="0.25">
      <c r="A377" s="116" t="s">
        <v>305</v>
      </c>
      <c r="B377" s="116"/>
      <c r="C377" s="116"/>
      <c r="D377" s="116"/>
      <c r="E377" s="116"/>
      <c r="F377" s="116"/>
      <c r="G377" s="116"/>
    </row>
    <row r="378" spans="1:7" x14ac:dyDescent="0.25">
      <c r="A378" s="92" t="s">
        <v>0</v>
      </c>
      <c r="D378" s="92" t="s">
        <v>266</v>
      </c>
    </row>
    <row r="379" spans="1:7" x14ac:dyDescent="0.25">
      <c r="A379" t="s">
        <v>5</v>
      </c>
      <c r="D379" s="91">
        <f>A64</f>
        <v>0</v>
      </c>
    </row>
    <row r="380" spans="1:7" x14ac:dyDescent="0.25">
      <c r="A380" t="s">
        <v>42</v>
      </c>
      <c r="D380" s="91">
        <f>A131</f>
        <v>0</v>
      </c>
    </row>
    <row r="381" spans="1:7" x14ac:dyDescent="0.25">
      <c r="A381" t="s">
        <v>79</v>
      </c>
      <c r="D381" s="91">
        <f>A165</f>
        <v>0</v>
      </c>
    </row>
    <row r="382" spans="1:7" x14ac:dyDescent="0.25">
      <c r="A382" t="s">
        <v>93</v>
      </c>
      <c r="D382" s="91">
        <f>A214</f>
        <v>0</v>
      </c>
    </row>
    <row r="383" spans="1:7" x14ac:dyDescent="0.25">
      <c r="A383" t="s">
        <v>140</v>
      </c>
      <c r="D383" s="91">
        <f>A237</f>
        <v>0</v>
      </c>
    </row>
    <row r="384" spans="1:7" x14ac:dyDescent="0.25">
      <c r="A384" t="s">
        <v>167</v>
      </c>
      <c r="D384" s="91">
        <f>A259</f>
        <v>0</v>
      </c>
    </row>
    <row r="385" spans="1:7" x14ac:dyDescent="0.25">
      <c r="A385" t="s">
        <v>181</v>
      </c>
      <c r="D385" s="91">
        <f>A286</f>
        <v>0</v>
      </c>
    </row>
    <row r="386" spans="1:7" x14ac:dyDescent="0.25">
      <c r="A386" t="s">
        <v>208</v>
      </c>
      <c r="D386" s="91">
        <f>A309</f>
        <v>0</v>
      </c>
    </row>
    <row r="387" spans="1:7" x14ac:dyDescent="0.25">
      <c r="A387" t="s">
        <v>217</v>
      </c>
      <c r="D387" s="91">
        <f>A341</f>
        <v>0</v>
      </c>
    </row>
    <row r="388" spans="1:7" x14ac:dyDescent="0.25">
      <c r="A388" t="s">
        <v>227</v>
      </c>
      <c r="D388" s="91">
        <f>A369</f>
        <v>0</v>
      </c>
    </row>
    <row r="389" spans="1:7" ht="18.75" x14ac:dyDescent="0.25">
      <c r="A389" s="116" t="s">
        <v>306</v>
      </c>
      <c r="B389" s="116"/>
      <c r="C389" s="116"/>
      <c r="D389" s="116"/>
      <c r="E389" s="116"/>
      <c r="F389" s="116"/>
      <c r="G389" s="116"/>
    </row>
    <row r="390" spans="1:7" x14ac:dyDescent="0.25">
      <c r="A390" s="115">
        <f>SUM($D$379:$D$388)</f>
        <v>0</v>
      </c>
      <c r="B390" s="115"/>
      <c r="C390" s="115"/>
      <c r="D390" s="115"/>
      <c r="E390" s="115"/>
      <c r="F390" s="115"/>
      <c r="G390" s="115"/>
    </row>
    <row r="391" spans="1:7" x14ac:dyDescent="0.25">
      <c r="D391" s="91"/>
    </row>
    <row r="392" spans="1:7" x14ac:dyDescent="0.25">
      <c r="D392" s="91"/>
    </row>
    <row r="393" spans="1:7" x14ac:dyDescent="0.25">
      <c r="D393" s="91"/>
    </row>
    <row r="394" spans="1:7" x14ac:dyDescent="0.25">
      <c r="D394" s="91"/>
    </row>
    <row r="395" spans="1:7" x14ac:dyDescent="0.25">
      <c r="D395" s="91"/>
    </row>
    <row r="396" spans="1:7" x14ac:dyDescent="0.25">
      <c r="D396" s="91"/>
    </row>
    <row r="397" spans="1:7" x14ac:dyDescent="0.25">
      <c r="D397" s="91"/>
    </row>
    <row r="398" spans="1:7" ht="18.75" x14ac:dyDescent="0.25">
      <c r="A398" s="116" t="s">
        <v>313</v>
      </c>
      <c r="B398" s="116"/>
      <c r="C398" s="116"/>
      <c r="D398" s="116"/>
      <c r="E398" s="116"/>
      <c r="F398" s="116"/>
      <c r="G398" s="116"/>
    </row>
    <row r="399" spans="1:7" ht="15.75" x14ac:dyDescent="0.25">
      <c r="A399" s="6" t="s">
        <v>314</v>
      </c>
      <c r="D399" s="91"/>
    </row>
    <row r="400" spans="1:7" x14ac:dyDescent="0.25">
      <c r="A400" s="119" t="s">
        <v>322</v>
      </c>
      <c r="B400" s="120"/>
      <c r="C400" s="120"/>
      <c r="D400" s="120"/>
      <c r="E400" s="120"/>
      <c r="F400" s="120"/>
      <c r="G400" s="120"/>
    </row>
    <row r="401" spans="1:7" x14ac:dyDescent="0.25">
      <c r="A401" s="120"/>
      <c r="B401" s="120"/>
      <c r="C401" s="120"/>
      <c r="D401" s="120"/>
      <c r="E401" s="120"/>
      <c r="F401" s="120"/>
      <c r="G401" s="120"/>
    </row>
    <row r="402" spans="1:7" x14ac:dyDescent="0.25">
      <c r="A402" s="120"/>
      <c r="B402" s="120"/>
      <c r="C402" s="120"/>
      <c r="D402" s="120"/>
      <c r="E402" s="120"/>
      <c r="F402" s="120"/>
      <c r="G402" s="120"/>
    </row>
    <row r="403" spans="1:7" ht="288.75" customHeight="1" x14ac:dyDescent="0.25">
      <c r="A403" s="120"/>
      <c r="B403" s="120"/>
      <c r="C403" s="120"/>
      <c r="D403" s="120"/>
      <c r="E403" s="120"/>
      <c r="F403" s="120"/>
      <c r="G403" s="120"/>
    </row>
    <row r="404" spans="1:7" ht="18.75" x14ac:dyDescent="0.25">
      <c r="A404" s="116" t="s">
        <v>306</v>
      </c>
      <c r="B404" s="116"/>
      <c r="C404" s="116"/>
      <c r="D404" s="116"/>
      <c r="E404" s="116"/>
      <c r="F404" s="116"/>
      <c r="G404" s="116"/>
    </row>
    <row r="405" spans="1:7" x14ac:dyDescent="0.25">
      <c r="A405" s="115">
        <f>SUM($D$379:$D$388)</f>
        <v>0</v>
      </c>
      <c r="B405" s="115"/>
      <c r="C405" s="115"/>
      <c r="D405" s="115"/>
      <c r="E405" s="115"/>
      <c r="F405" s="115"/>
      <c r="G405" s="115"/>
    </row>
    <row r="407" spans="1:7" ht="18.75" x14ac:dyDescent="0.25">
      <c r="A407" s="116" t="s">
        <v>310</v>
      </c>
      <c r="B407" s="116"/>
      <c r="C407" s="116"/>
      <c r="D407" s="116"/>
      <c r="E407" s="116"/>
      <c r="F407" s="116"/>
      <c r="G407" s="116"/>
    </row>
    <row r="408" spans="1:7" x14ac:dyDescent="0.25">
      <c r="A408" s="115">
        <v>0</v>
      </c>
      <c r="B408" s="115"/>
      <c r="C408" s="115"/>
      <c r="D408" s="115"/>
      <c r="E408" s="115"/>
      <c r="F408" s="115"/>
      <c r="G408" s="115"/>
    </row>
    <row r="409" spans="1:7" ht="18.75" x14ac:dyDescent="0.25">
      <c r="A409" s="116" t="s">
        <v>311</v>
      </c>
      <c r="B409" s="116"/>
      <c r="C409" s="116"/>
      <c r="D409" s="116"/>
      <c r="E409" s="116"/>
      <c r="F409" s="116"/>
      <c r="G409" s="116"/>
    </row>
    <row r="410" spans="1:7" x14ac:dyDescent="0.25">
      <c r="A410" s="115">
        <f>$A$405-$A$408</f>
        <v>0</v>
      </c>
      <c r="B410" s="115"/>
      <c r="C410" s="115"/>
      <c r="D410" s="115"/>
      <c r="E410" s="115"/>
      <c r="F410" s="115"/>
      <c r="G410" s="115"/>
    </row>
    <row r="412" spans="1:7" ht="18.75" x14ac:dyDescent="0.25">
      <c r="A412" s="116" t="s">
        <v>316</v>
      </c>
      <c r="B412" s="116"/>
      <c r="C412" s="116"/>
      <c r="D412" s="116"/>
      <c r="E412" s="116"/>
      <c r="F412" s="116"/>
      <c r="G412" s="116"/>
    </row>
    <row r="413" spans="1:7" x14ac:dyDescent="0.25">
      <c r="A413" s="117" t="s">
        <v>315</v>
      </c>
      <c r="B413" s="117"/>
      <c r="C413" s="117"/>
      <c r="D413" s="117"/>
      <c r="E413" s="117"/>
      <c r="F413" s="117"/>
      <c r="G413" s="117"/>
    </row>
    <row r="414" spans="1:7" x14ac:dyDescent="0.25">
      <c r="A414" s="117"/>
      <c r="B414" s="117"/>
      <c r="C414" s="117"/>
      <c r="D414" s="117"/>
      <c r="E414" s="117"/>
      <c r="F414" s="117"/>
      <c r="G414" s="117"/>
    </row>
    <row r="416" spans="1:7" x14ac:dyDescent="0.25">
      <c r="A416" s="110"/>
      <c r="B416" s="110"/>
      <c r="C416" s="110"/>
      <c r="D416" s="110"/>
      <c r="E416" s="110"/>
      <c r="F416" s="110"/>
      <c r="G416" s="110"/>
    </row>
    <row r="417" spans="1:7" ht="15.75" x14ac:dyDescent="0.25">
      <c r="A417" s="6" t="s">
        <v>317</v>
      </c>
      <c r="E417" s="6" t="s">
        <v>318</v>
      </c>
    </row>
    <row r="418" spans="1:7" ht="26.25" customHeight="1" x14ac:dyDescent="0.25">
      <c r="A418" s="107" t="s">
        <v>242</v>
      </c>
      <c r="B418" s="114"/>
      <c r="C418" s="114"/>
      <c r="D418" s="114"/>
      <c r="E418" s="109" t="s">
        <v>319</v>
      </c>
      <c r="F418" s="114"/>
      <c r="G418" s="114"/>
    </row>
    <row r="419" spans="1:7" ht="31.5" customHeight="1" x14ac:dyDescent="0.25">
      <c r="A419" s="108" t="s">
        <v>320</v>
      </c>
      <c r="B419" s="118"/>
      <c r="C419" s="118"/>
      <c r="D419" s="118"/>
      <c r="E419" s="109" t="s">
        <v>320</v>
      </c>
      <c r="F419" s="118"/>
      <c r="G419" s="118"/>
    </row>
    <row r="421" spans="1:7" x14ac:dyDescent="0.25">
      <c r="A421" t="s">
        <v>321</v>
      </c>
      <c r="B421" s="113"/>
      <c r="C421" s="113"/>
      <c r="E421" t="s">
        <v>321</v>
      </c>
      <c r="F421" s="113"/>
      <c r="G421" s="113"/>
    </row>
    <row r="422" spans="1:7" x14ac:dyDescent="0.25">
      <c r="B422" s="113"/>
      <c r="C422" s="113"/>
      <c r="F422" s="113"/>
      <c r="G422" s="113"/>
    </row>
    <row r="423" spans="1:7" x14ac:dyDescent="0.25">
      <c r="A423" s="106"/>
      <c r="B423" s="114"/>
      <c r="C423" s="114"/>
      <c r="F423" s="114"/>
      <c r="G423" s="114"/>
    </row>
  </sheetData>
  <sheetProtection sheet="1" selectLockedCells="1" sort="0" autoFilter="0" pivotTables="0"/>
  <mergeCells count="93">
    <mergeCell ref="A21:G21"/>
    <mergeCell ref="C3:G3"/>
    <mergeCell ref="C4:G4"/>
    <mergeCell ref="C5:G5"/>
    <mergeCell ref="C6:G6"/>
    <mergeCell ref="C7:G7"/>
    <mergeCell ref="C8:G8"/>
    <mergeCell ref="F11:G11"/>
    <mergeCell ref="A15:G15"/>
    <mergeCell ref="A16:G16"/>
    <mergeCell ref="A18:G18"/>
    <mergeCell ref="A19:G19"/>
    <mergeCell ref="A63:G63"/>
    <mergeCell ref="A22:G22"/>
    <mergeCell ref="A23:G23"/>
    <mergeCell ref="A24:G24"/>
    <mergeCell ref="A26:G26"/>
    <mergeCell ref="A27:G27"/>
    <mergeCell ref="A29:G29"/>
    <mergeCell ref="A30:G30"/>
    <mergeCell ref="B32:D33"/>
    <mergeCell ref="F32:G33"/>
    <mergeCell ref="C36:G37"/>
    <mergeCell ref="A39:G39"/>
    <mergeCell ref="A182:G182"/>
    <mergeCell ref="A64:G65"/>
    <mergeCell ref="A99:G99"/>
    <mergeCell ref="A100:G100"/>
    <mergeCell ref="A102:G102"/>
    <mergeCell ref="A130:G130"/>
    <mergeCell ref="A131:G132"/>
    <mergeCell ref="A150:G150"/>
    <mergeCell ref="A151:G151"/>
    <mergeCell ref="A153:G153"/>
    <mergeCell ref="A164:G164"/>
    <mergeCell ref="A165:G166"/>
    <mergeCell ref="A249:G249"/>
    <mergeCell ref="A183:G183"/>
    <mergeCell ref="A185:G185"/>
    <mergeCell ref="A213:G213"/>
    <mergeCell ref="A214:G215"/>
    <mergeCell ref="A217:G217"/>
    <mergeCell ref="A218:G218"/>
    <mergeCell ref="A220:G220"/>
    <mergeCell ref="A236:G236"/>
    <mergeCell ref="A237:G238"/>
    <mergeCell ref="A242:G242"/>
    <mergeCell ref="A243:G243"/>
    <mergeCell ref="A309:G310"/>
    <mergeCell ref="A258:G258"/>
    <mergeCell ref="A259:G260"/>
    <mergeCell ref="A265:G265"/>
    <mergeCell ref="A266:G266"/>
    <mergeCell ref="A268:G268"/>
    <mergeCell ref="A285:G285"/>
    <mergeCell ref="A286:G287"/>
    <mergeCell ref="A295:G295"/>
    <mergeCell ref="A296:G296"/>
    <mergeCell ref="A298:G298"/>
    <mergeCell ref="A308:G308"/>
    <mergeCell ref="A373:G373"/>
    <mergeCell ref="A329:G329"/>
    <mergeCell ref="A330:G330"/>
    <mergeCell ref="A332:G332"/>
    <mergeCell ref="A340:G340"/>
    <mergeCell ref="A341:G342"/>
    <mergeCell ref="A358:G358"/>
    <mergeCell ref="A359:G359"/>
    <mergeCell ref="A361:G361"/>
    <mergeCell ref="A368:G368"/>
    <mergeCell ref="A369:G370"/>
    <mergeCell ref="A372:G372"/>
    <mergeCell ref="A409:G409"/>
    <mergeCell ref="A375:G375"/>
    <mergeCell ref="A376:G376"/>
    <mergeCell ref="A377:G377"/>
    <mergeCell ref="A389:G389"/>
    <mergeCell ref="A390:G390"/>
    <mergeCell ref="A398:G398"/>
    <mergeCell ref="A400:G403"/>
    <mergeCell ref="A404:G404"/>
    <mergeCell ref="A405:G405"/>
    <mergeCell ref="A407:G407"/>
    <mergeCell ref="A408:G408"/>
    <mergeCell ref="B421:C423"/>
    <mergeCell ref="F421:G423"/>
    <mergeCell ref="A410:G410"/>
    <mergeCell ref="A412:G412"/>
    <mergeCell ref="A413:G414"/>
    <mergeCell ref="B418:D418"/>
    <mergeCell ref="F418:G418"/>
    <mergeCell ref="B419:D419"/>
    <mergeCell ref="F419:G419"/>
  </mergeCells>
  <conditionalFormatting sqref="A375:G375">
    <cfRule type="expression" dxfId="1" priority="1">
      <formula>$A$376&lt;&gt;0</formula>
    </cfRule>
    <cfRule type="expression" dxfId="0" priority="2">
      <formula>$A$376=0</formula>
    </cfRule>
  </conditionalFormatting>
  <pageMargins left="0.70866141732283472" right="0.70866141732283472" top="1.1811023622047245" bottom="0.78740157480314965" header="0.31496062992125984" footer="0.31496062992125984"/>
  <pageSetup paperSize="9" orientation="portrait" r:id="rId1"/>
  <headerFooter>
    <oddHeader>&amp;L&amp;G</oddHeader>
    <oddFooter>&amp;Lwww.quantdiagnostics.ch&amp;RSeite &amp;P von &amp;N</oddFooter>
  </headerFooter>
  <legacyDrawingHF r:id="rId2"/>
  <tableParts count="10">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r:uid="{C637C52A-EF6D-4845-81C1-9C2CAF2D0F02}">
          <x14:formula1>
            <xm:f>'Preisliste Extern'!$E$3:$E$4</xm:f>
          </x14:formula1>
          <xm:sqref>F364:F366 F105:F124 F133:F149 F156:F160 F66:F98 F223:F234 F252:F256 F271:F283 F301:F306 F335:F338 F42:F62 F126:F129 F190:F212 F216 F219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Preisliste Extern</vt:lpstr>
      <vt:lpstr>Excel_Preisliste</vt:lpstr>
      <vt:lpstr>Vertrag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Kevin Seyr</cp:lastModifiedBy>
  <cp:lastPrinted>2026-07-03T14:32:33Z</cp:lastPrinted>
  <dcterms:created xsi:type="dcterms:W3CDTF">2015-06-05T18:19:34Z</dcterms:created>
  <dcterms:modified xsi:type="dcterms:W3CDTF">2026-07-03T14:47:33Z</dcterms:modified>
</cp:coreProperties>
</file>